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EB7C4544-5241-46D7-B487-18063E4512C5}"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3" r:id="rId11"/>
    <sheet name="8. Общие сведения" sheetId="12" r:id="rId12"/>
  </sheets>
  <definedNames>
    <definedName name="Z_222FB211_2350_420C_BFE4_9DA8C9194F22_.wvu.Cols" localSheetId="7" hidden="1">'5. анализ эконом эфф'!$E:$AJ</definedName>
    <definedName name="Z_222FB211_2350_420C_BFE4_9DA8C9194F2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222FB211_2350_420C_BFE4_9DA8C9194F22_.wvu.PrintArea" localSheetId="0" hidden="1">'1. паспорт местоположение'!$A$1:$C$49</definedName>
    <definedName name="Z_222FB211_2350_420C_BFE4_9DA8C9194F22_.wvu.PrintArea" localSheetId="1" hidden="1">'2. паспорт  ТП'!$A$1:$S$22</definedName>
    <definedName name="Z_222FB211_2350_420C_BFE4_9DA8C9194F22_.wvu.PrintArea" localSheetId="2" hidden="1">'3.1. паспорт Техсостояние ПС'!$A$2:$T$41</definedName>
    <definedName name="Z_222FB211_2350_420C_BFE4_9DA8C9194F22_.wvu.PrintArea" localSheetId="3" hidden="1">'3.2 паспорт Техсостояние ЛЭП'!$A$1:$AA$25</definedName>
    <definedName name="Z_222FB211_2350_420C_BFE4_9DA8C9194F22_.wvu.PrintArea" localSheetId="4" hidden="1">'3.3 паспорт описание'!$A$1:$C$30</definedName>
    <definedName name="Z_222FB211_2350_420C_BFE4_9DA8C9194F22_.wvu.PrintArea" localSheetId="5" hidden="1">'3.4. Паспорт надежность'!$A$1:$Z$33</definedName>
    <definedName name="Z_222FB211_2350_420C_BFE4_9DA8C9194F22_.wvu.PrintArea" localSheetId="6" hidden="1">'4. паспортбюджет'!$A$1:$O$22</definedName>
    <definedName name="Z_222FB211_2350_420C_BFE4_9DA8C9194F22_.wvu.PrintArea" localSheetId="8" hidden="1">'6.1. Паспорт сетевой график'!$A$1:$J$54</definedName>
    <definedName name="Z_222FB211_2350_420C_BFE4_9DA8C9194F22_.wvu.PrintArea" localSheetId="9" hidden="1">'6.2. Паспорт фин осв ввод'!$A$1:$AG$19</definedName>
    <definedName name="Z_222FB211_2350_420C_BFE4_9DA8C9194F22_.wvu.PrintTitles" localSheetId="0" hidden="1">'1. паспорт местоположение'!$21:$21</definedName>
    <definedName name="Z_222FB211_2350_420C_BFE4_9DA8C9194F22_.wvu.PrintTitles" localSheetId="1" hidden="1">'2. паспорт  ТП'!$21:$21</definedName>
    <definedName name="Z_222FB211_2350_420C_BFE4_9DA8C9194F22_.wvu.PrintTitles" localSheetId="4" hidden="1">'3.3 паспорт описание'!$21:$21</definedName>
    <definedName name="Z_222FB211_2350_420C_BFE4_9DA8C9194F22_.wvu.PrintTitles" localSheetId="6" hidden="1">'4. паспортбюджет'!$21:$21</definedName>
    <definedName name="Z_82706164_65D5_46C6_A482_3CEC2F6F0B86_.wvu.Cols" localSheetId="7" hidden="1">'5. анализ эконом эфф'!$E:$AJ</definedName>
    <definedName name="Z_82706164_65D5_46C6_A482_3CEC2F6F0B86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82706164_65D5_46C6_A482_3CEC2F6F0B86_.wvu.PrintArea" localSheetId="0" hidden="1">'1. паспорт местоположение'!$A$1:$C$49</definedName>
    <definedName name="Z_82706164_65D5_46C6_A482_3CEC2F6F0B86_.wvu.PrintArea" localSheetId="1" hidden="1">'2. паспорт  ТП'!$A$1:$S$22</definedName>
    <definedName name="Z_82706164_65D5_46C6_A482_3CEC2F6F0B86_.wvu.PrintArea" localSheetId="2" hidden="1">'3.1. паспорт Техсостояние ПС'!$A$2:$T$41</definedName>
    <definedName name="Z_82706164_65D5_46C6_A482_3CEC2F6F0B86_.wvu.PrintArea" localSheetId="3" hidden="1">'3.2 паспорт Техсостояние ЛЭП'!$A$1:$AA$25</definedName>
    <definedName name="Z_82706164_65D5_46C6_A482_3CEC2F6F0B86_.wvu.PrintArea" localSheetId="4" hidden="1">'3.3 паспорт описание'!$A$1:$C$30</definedName>
    <definedName name="Z_82706164_65D5_46C6_A482_3CEC2F6F0B86_.wvu.PrintArea" localSheetId="5" hidden="1">'3.4. Паспорт надежность'!$A$1:$Z$33</definedName>
    <definedName name="Z_82706164_65D5_46C6_A482_3CEC2F6F0B86_.wvu.PrintArea" localSheetId="6" hidden="1">'4. паспортбюджет'!$A$1:$O$22</definedName>
    <definedName name="Z_82706164_65D5_46C6_A482_3CEC2F6F0B86_.wvu.PrintArea" localSheetId="8" hidden="1">'6.1. Паспорт сетевой график'!$A$1:$J$54</definedName>
    <definedName name="Z_82706164_65D5_46C6_A482_3CEC2F6F0B86_.wvu.PrintArea" localSheetId="9" hidden="1">'6.2. Паспорт фин осв ввод'!$A$1:$AG$19</definedName>
    <definedName name="Z_82706164_65D5_46C6_A482_3CEC2F6F0B86_.wvu.PrintTitles" localSheetId="0" hidden="1">'1. паспорт местоположение'!$21:$21</definedName>
    <definedName name="Z_82706164_65D5_46C6_A482_3CEC2F6F0B86_.wvu.PrintTitles" localSheetId="1" hidden="1">'2. паспорт  ТП'!$21:$21</definedName>
    <definedName name="Z_82706164_65D5_46C6_A482_3CEC2F6F0B86_.wvu.PrintTitles" localSheetId="4" hidden="1">'3.3 паспорт описание'!$21:$21</definedName>
    <definedName name="Z_82706164_65D5_46C6_A482_3CEC2F6F0B86_.wvu.PrintTitles" localSheetId="6" hidden="1">'4. паспортбюджет'!$21:$21</definedName>
    <definedName name="Z_B2156467_DABD_4AFC_BC18_E275263FEE82_.wvu.Cols" localSheetId="7" hidden="1">'5. анализ эконом эфф'!$E:$AJ</definedName>
    <definedName name="Z_B2156467_DABD_4AFC_BC18_E275263FEE8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B2156467_DABD_4AFC_BC18_E275263FEE82_.wvu.PrintArea" localSheetId="0" hidden="1">'1. паспорт местоположение'!$A$1:$C$49</definedName>
    <definedName name="Z_B2156467_DABD_4AFC_BC18_E275263FEE82_.wvu.PrintArea" localSheetId="1" hidden="1">'2. паспорт  ТП'!$A$1:$S$22</definedName>
    <definedName name="Z_B2156467_DABD_4AFC_BC18_E275263FEE82_.wvu.PrintArea" localSheetId="2" hidden="1">'3.1. паспорт Техсостояние ПС'!$A$2:$T$41</definedName>
    <definedName name="Z_B2156467_DABD_4AFC_BC18_E275263FEE82_.wvu.PrintArea" localSheetId="3" hidden="1">'3.2 паспорт Техсостояние ЛЭП'!$A$1:$AA$25</definedName>
    <definedName name="Z_B2156467_DABD_4AFC_BC18_E275263FEE82_.wvu.PrintArea" localSheetId="4" hidden="1">'3.3 паспорт описание'!$A$1:$C$30</definedName>
    <definedName name="Z_B2156467_DABD_4AFC_BC18_E275263FEE82_.wvu.PrintArea" localSheetId="5" hidden="1">'3.4. Паспорт надежность'!$A$1:$Z$33</definedName>
    <definedName name="Z_B2156467_DABD_4AFC_BC18_E275263FEE82_.wvu.PrintArea" localSheetId="6" hidden="1">'4. паспортбюджет'!$A$1:$O$22</definedName>
    <definedName name="Z_B2156467_DABD_4AFC_BC18_E275263FEE82_.wvu.PrintArea" localSheetId="8" hidden="1">'6.1. Паспорт сетевой график'!$A$1:$J$54</definedName>
    <definedName name="Z_B2156467_DABD_4AFC_BC18_E275263FEE82_.wvu.PrintArea" localSheetId="9" hidden="1">'6.2. Паспорт фин осв ввод'!$A$1:$AG$19</definedName>
    <definedName name="Z_B2156467_DABD_4AFC_BC18_E275263FEE82_.wvu.PrintTitles" localSheetId="0" hidden="1">'1. паспорт местоположение'!$21:$21</definedName>
    <definedName name="Z_B2156467_DABD_4AFC_BC18_E275263FEE82_.wvu.PrintTitles" localSheetId="1" hidden="1">'2. паспорт  ТП'!$21:$21</definedName>
    <definedName name="Z_B2156467_DABD_4AFC_BC18_E275263FEE82_.wvu.PrintTitles" localSheetId="4" hidden="1">'3.3 паспорт описание'!$21:$21</definedName>
    <definedName name="Z_B2156467_DABD_4AFC_BC18_E275263FEE82_.wvu.PrintTitles" localSheetId="6" hidden="1">'4. паспортбюджет'!$21:$21</definedName>
    <definedName name="Z_DE20B92D_B76C_4570_8CA1_DE4EE8DD0822_.wvu.Cols" localSheetId="7" hidden="1">'5. анализ эконом эфф'!$E:$AJ</definedName>
    <definedName name="Z_DE20B92D_B76C_4570_8CA1_DE4EE8DD082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DE20B92D_B76C_4570_8CA1_DE4EE8DD0822_.wvu.PrintArea" localSheetId="0" hidden="1">'1. паспорт местоположение'!$A$1:$C$49</definedName>
    <definedName name="Z_DE20B92D_B76C_4570_8CA1_DE4EE8DD0822_.wvu.PrintArea" localSheetId="1" hidden="1">'2. паспорт  ТП'!$A$1:$S$22</definedName>
    <definedName name="Z_DE20B92D_B76C_4570_8CA1_DE4EE8DD0822_.wvu.PrintArea" localSheetId="2" hidden="1">'3.1. паспорт Техсостояние ПС'!$A$2:$T$41</definedName>
    <definedName name="Z_DE20B92D_B76C_4570_8CA1_DE4EE8DD0822_.wvu.PrintArea" localSheetId="3" hidden="1">'3.2 паспорт Техсостояние ЛЭП'!$A$1:$AA$25</definedName>
    <definedName name="Z_DE20B92D_B76C_4570_8CA1_DE4EE8DD0822_.wvu.PrintArea" localSheetId="4" hidden="1">'3.3 паспорт описание'!$A$1:$C$30</definedName>
    <definedName name="Z_DE20B92D_B76C_4570_8CA1_DE4EE8DD0822_.wvu.PrintArea" localSheetId="5" hidden="1">'3.4. Паспорт надежность'!$A$1:$Z$33</definedName>
    <definedName name="Z_DE20B92D_B76C_4570_8CA1_DE4EE8DD0822_.wvu.PrintArea" localSheetId="6" hidden="1">'4. паспортбюджет'!$A$1:$O$22</definedName>
    <definedName name="Z_DE20B92D_B76C_4570_8CA1_DE4EE8DD0822_.wvu.PrintArea" localSheetId="8" hidden="1">'6.1. Паспорт сетевой график'!$A$1:$J$54</definedName>
    <definedName name="Z_DE20B92D_B76C_4570_8CA1_DE4EE8DD0822_.wvu.PrintArea" localSheetId="9" hidden="1">'6.2. Паспорт фин осв ввод'!$A$1:$AG$19</definedName>
    <definedName name="Z_DE20B92D_B76C_4570_8CA1_DE4EE8DD0822_.wvu.PrintTitles" localSheetId="0" hidden="1">'1. паспорт местоположение'!$21:$21</definedName>
    <definedName name="Z_DE20B92D_B76C_4570_8CA1_DE4EE8DD0822_.wvu.PrintTitles" localSheetId="1" hidden="1">'2. паспорт  ТП'!$21:$21</definedName>
    <definedName name="Z_DE20B92D_B76C_4570_8CA1_DE4EE8DD0822_.wvu.PrintTitles" localSheetId="4" hidden="1">'3.3 паспорт описание'!$21:$21</definedName>
    <definedName name="Z_DE20B92D_B76C_4570_8CA1_DE4EE8DD0822_.wvu.PrintTitles" localSheetId="6" hidden="1">'4. паспортбюджет'!$21:$21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ввод'!$A$1:$AG$65</definedName>
  </definedNames>
  <calcPr calcId="191029"/>
  <customWorkbookViews>
    <customWorkbookView name="Константинова Светлана Николаевна - Личное представление" guid="{B2156467-DABD-4AFC-BC18-E275263FEE82}" mergeInterval="0" personalView="1" maximized="1" windowWidth="1276" windowHeight="853" tabRatio="859" activeSheetId="10"/>
    <customWorkbookView name="Павел Александрович Арафайлов - Личное представление" guid="{DE20B92D-B76C-4570-8CA1-DE4EE8DD0822}" mergeInterval="0" personalView="1" maximized="1" windowWidth="1920" windowHeight="820" tabRatio="859" activeSheetId="1" showComments="commIndAndComment"/>
    <customWorkbookView name="Начальник_Ильин Алексей Владимирович - Личное представление" guid="{82706164-65D5-46C6-A482-3CEC2F6F0B86}" mergeInterval="0" personalView="1" maximized="1" xWindow="-4" yWindow="-4" windowWidth="1928" windowHeight="1044" tabRatio="859" activeSheetId="10"/>
    <customWorkbookView name="Тимофеева Дарья Александровна - Личное представление" guid="{222FB211-2350-420C-BFE4-9DA8C9194F22}" mergeInterval="0" personalView="1" xWindow="10" yWindow="24" windowWidth="1082" windowHeight="769" tabRatio="859" activeSheetId="1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13" l="1"/>
  <c r="H27" i="13"/>
  <c r="G27" i="13"/>
  <c r="F27" i="13"/>
  <c r="E27" i="13"/>
  <c r="D27" i="13"/>
  <c r="L27" i="13"/>
  <c r="K27" i="13"/>
  <c r="J27" i="13"/>
  <c r="C49" i="1"/>
  <c r="C48" i="1"/>
  <c r="E33" i="10"/>
  <c r="E34" i="10"/>
  <c r="E32" i="10"/>
  <c r="B38" i="12"/>
  <c r="D44" i="9"/>
  <c r="D32" i="9"/>
  <c r="B21" i="12"/>
  <c r="AB68" i="10"/>
  <c r="C68" i="10" s="1"/>
  <c r="E68" i="10" s="1"/>
  <c r="F68" i="10" s="1"/>
  <c r="AB67" i="10"/>
  <c r="C67" i="10" s="1"/>
  <c r="E67" i="10" s="1"/>
  <c r="F67" i="10" s="1"/>
  <c r="AB66" i="10"/>
  <c r="C66" i="10" s="1"/>
  <c r="E66" i="10" s="1"/>
  <c r="F66" i="10" s="1"/>
  <c r="AB65" i="10"/>
  <c r="C65" i="10" s="1"/>
  <c r="E65" i="10" s="1"/>
  <c r="F65" i="10" s="1"/>
  <c r="AB64" i="10"/>
  <c r="C64" i="10" s="1"/>
  <c r="E64" i="10" s="1"/>
  <c r="F64" i="10" s="1"/>
  <c r="AB63" i="10"/>
  <c r="C63" i="10"/>
  <c r="E63" i="10" s="1"/>
  <c r="F63" i="10" s="1"/>
  <c r="C61" i="10"/>
  <c r="E61" i="10" s="1"/>
  <c r="F61" i="10" s="1"/>
  <c r="X59" i="10"/>
  <c r="T59" i="10"/>
  <c r="P59" i="10"/>
  <c r="X57" i="10"/>
  <c r="T57" i="10"/>
  <c r="P57" i="10"/>
  <c r="L57" i="10"/>
  <c r="H57" i="10"/>
  <c r="X55" i="10"/>
  <c r="T55" i="10"/>
  <c r="P55" i="10"/>
  <c r="L55" i="10"/>
  <c r="H55" i="10"/>
  <c r="AB54" i="10"/>
  <c r="C54" i="10" s="1"/>
  <c r="E54" i="10" s="1"/>
  <c r="F54" i="10"/>
  <c r="X60" i="10"/>
  <c r="T60" i="10"/>
  <c r="P60" i="10"/>
  <c r="L60" i="10"/>
  <c r="AB52" i="10"/>
  <c r="C52" i="10" s="1"/>
  <c r="E52" i="10" s="1"/>
  <c r="F52" i="10" s="1"/>
  <c r="AB51" i="10"/>
  <c r="C51" i="10" s="1"/>
  <c r="E51" i="10" s="1"/>
  <c r="F51" i="10" s="1"/>
  <c r="L59" i="10"/>
  <c r="H59" i="10"/>
  <c r="AB50" i="10"/>
  <c r="C50" i="10" s="1"/>
  <c r="E50" i="10" s="1"/>
  <c r="F50" i="10" s="1"/>
  <c r="X58" i="10"/>
  <c r="T58" i="10"/>
  <c r="L58" i="10"/>
  <c r="H58" i="10"/>
  <c r="AB48" i="10"/>
  <c r="C48" i="10" s="1"/>
  <c r="E48" i="10" s="1"/>
  <c r="F48" i="10" s="1"/>
  <c r="AB47" i="10"/>
  <c r="C47" i="10" s="1"/>
  <c r="E47" i="10" s="1"/>
  <c r="F47" i="10" s="1"/>
  <c r="X56" i="10"/>
  <c r="T56" i="10"/>
  <c r="P56" i="10"/>
  <c r="L56" i="10"/>
  <c r="AB46" i="10"/>
  <c r="C46" i="10"/>
  <c r="E46" i="10" s="1"/>
  <c r="F46" i="10" s="1"/>
  <c r="AB45" i="10"/>
  <c r="C45" i="10"/>
  <c r="E45" i="10" s="1"/>
  <c r="F45" i="10" s="1"/>
  <c r="AB43" i="10"/>
  <c r="C43" i="10" s="1"/>
  <c r="E43" i="10"/>
  <c r="F43" i="10" s="1"/>
  <c r="AB42" i="10"/>
  <c r="C42" i="10" s="1"/>
  <c r="E42" i="10" s="1"/>
  <c r="F42" i="10" s="1"/>
  <c r="AB41" i="10"/>
  <c r="C41" i="10" s="1"/>
  <c r="E41" i="10" s="1"/>
  <c r="F41" i="10" s="1"/>
  <c r="AB40" i="10"/>
  <c r="C40" i="10" s="1"/>
  <c r="E40" i="10" s="1"/>
  <c r="F40" i="10" s="1"/>
  <c r="AB39" i="10"/>
  <c r="C39" i="10" s="1"/>
  <c r="E39" i="10" s="1"/>
  <c r="F39" i="10" s="1"/>
  <c r="AB38" i="10"/>
  <c r="C38" i="10"/>
  <c r="E38" i="10" s="1"/>
  <c r="F38" i="10" s="1"/>
  <c r="AB37" i="10"/>
  <c r="C37" i="10" s="1"/>
  <c r="E37" i="10" s="1"/>
  <c r="F37" i="10"/>
  <c r="AB36" i="10"/>
  <c r="C36" i="10"/>
  <c r="E36" i="10" s="1"/>
  <c r="F36" i="10" s="1"/>
  <c r="AB29" i="10"/>
  <c r="AB28" i="10"/>
  <c r="E28" i="10"/>
  <c r="X24" i="10"/>
  <c r="T24" i="10"/>
  <c r="AB27" i="10"/>
  <c r="AB26" i="10"/>
  <c r="AB25" i="10"/>
  <c r="P24" i="10"/>
  <c r="L24" i="10"/>
  <c r="H24" i="10"/>
  <c r="G24" i="10"/>
  <c r="AD27" i="13"/>
  <c r="AB27" i="13"/>
  <c r="P27" i="13"/>
  <c r="R27" i="13" s="1"/>
  <c r="AD26" i="13"/>
  <c r="P26" i="13"/>
  <c r="R26" i="13" s="1"/>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15" i="5"/>
  <c r="AB57" i="10" l="1"/>
  <c r="C57" i="10" s="1"/>
  <c r="E57" i="10" s="1"/>
  <c r="F57" i="10" s="1"/>
  <c r="AB59" i="10"/>
  <c r="C59" i="10" s="1"/>
  <c r="E59" i="10" s="1"/>
  <c r="F59" i="10" s="1"/>
  <c r="AB55" i="10"/>
  <c r="C55" i="10" s="1"/>
  <c r="E55" i="10" s="1"/>
  <c r="F55" i="10" s="1"/>
  <c r="C42" i="9"/>
  <c r="D42" i="9" s="1"/>
  <c r="C44" i="9" s="1"/>
  <c r="D39" i="9"/>
  <c r="D31" i="9"/>
  <c r="D35" i="9"/>
  <c r="B49" i="12"/>
  <c r="B51" i="12" s="1"/>
  <c r="B39" i="12"/>
  <c r="B55" i="12"/>
  <c r="B54" i="12" s="1"/>
  <c r="B53" i="12"/>
  <c r="B52" i="12" s="1"/>
  <c r="AB58" i="10"/>
  <c r="C58" i="10" s="1"/>
  <c r="E58" i="10" s="1"/>
  <c r="F58" i="10" s="1"/>
  <c r="P58" i="10"/>
  <c r="AB24" i="10"/>
  <c r="AB49" i="10"/>
  <c r="C49" i="10" s="1"/>
  <c r="E49" i="10" s="1"/>
  <c r="F49" i="10" s="1"/>
  <c r="E29" i="10"/>
  <c r="H56" i="10"/>
  <c r="AB56" i="10" s="1"/>
  <c r="C56" i="10" s="1"/>
  <c r="E56" i="10" s="1"/>
  <c r="F56" i="10" s="1"/>
  <c r="H60" i="10"/>
  <c r="AB60" i="10" s="1"/>
  <c r="C60" i="10" s="1"/>
  <c r="E60" i="10" s="1"/>
  <c r="F60" i="10" s="1"/>
  <c r="C30" i="10"/>
  <c r="G34" i="10" s="1"/>
  <c r="G31" i="10"/>
  <c r="L31" i="10"/>
  <c r="P31" i="10"/>
  <c r="A12" i="5"/>
  <c r="B29" i="12" l="1"/>
  <c r="B30" i="12" s="1"/>
  <c r="B34" i="12"/>
  <c r="T33" i="10"/>
  <c r="X34" i="10"/>
  <c r="P33" i="10"/>
  <c r="X33" i="10"/>
  <c r="T34" i="10"/>
  <c r="L33" i="10"/>
  <c r="P34" i="10"/>
  <c r="L34" i="10"/>
  <c r="G33" i="10"/>
  <c r="G32" i="10"/>
  <c r="F32" i="10" s="1"/>
  <c r="H32" i="10" s="1"/>
  <c r="X31" i="10"/>
  <c r="P32" i="10"/>
  <c r="L32" i="10"/>
  <c r="T32" i="10"/>
  <c r="X32" i="10"/>
  <c r="C24" i="10"/>
  <c r="F31" i="10"/>
  <c r="T31" i="10"/>
  <c r="AB31" i="10" s="1"/>
  <c r="A15" i="4"/>
  <c r="A12" i="4"/>
  <c r="F24" i="10" l="1"/>
  <c r="E24" i="10"/>
  <c r="AB32" i="10"/>
  <c r="F33" i="10"/>
  <c r="H33" i="10" s="1"/>
  <c r="AB33" i="10" s="1"/>
  <c r="F34" i="10"/>
  <c r="H34" i="10" s="1"/>
  <c r="AB34" i="10" s="1"/>
  <c r="A5" i="8"/>
  <c r="A5" i="7"/>
  <c r="A4" i="6"/>
  <c r="A5" i="5"/>
  <c r="A5" i="4"/>
  <c r="A6" i="3"/>
  <c r="A4" i="2"/>
  <c r="A15" i="8"/>
  <c r="A12" i="8"/>
  <c r="A9" i="8"/>
  <c r="A15" i="7"/>
  <c r="A12" i="7"/>
  <c r="A9" i="7"/>
  <c r="A14" i="6"/>
  <c r="A11" i="6"/>
  <c r="A8" i="6"/>
  <c r="A9" i="4"/>
  <c r="A9" i="5"/>
  <c r="A16" i="3"/>
  <c r="A13" i="3"/>
  <c r="A10" i="3"/>
  <c r="A14" i="2"/>
  <c r="A11" i="2"/>
  <c r="A8" i="2"/>
  <c r="AB30" i="10" l="1"/>
</calcChain>
</file>

<file path=xl/sharedStrings.xml><?xml version="1.0" encoding="utf-8"?>
<sst xmlns="http://schemas.openxmlformats.org/spreadsheetml/2006/main" count="2156" uniqueCount="574">
  <si>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</si>
  <si>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</si>
  <si>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</si>
  <si>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</si>
  <si>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</si>
  <si>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</si>
  <si>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</si>
  <si>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</si>
  <si>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</si>
  <si>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</si>
  <si>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</si>
  <si>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</si>
  <si>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</si>
  <si>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</si>
  <si>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</si>
  <si>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</si>
  <si>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</si>
  <si>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</si>
  <si>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</si>
  <si>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</si>
  <si>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</si>
  <si>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</si>
  <si>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</si>
  <si>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</si>
  <si>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</si>
  <si>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</si>
  <si>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</si>
  <si>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</si>
  <si>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</si>
  <si>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</si>
  <si>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</si>
  <si>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</si>
  <si>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</si>
  <si>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</si>
  <si>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</si>
  <si>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</si>
  <si>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</si>
  <si>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</si>
  <si>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</si>
  <si>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</si>
  <si>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</si>
  <si>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</si>
  <si>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</si>
  <si>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</si>
  <si>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</si>
  <si>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</si>
  <si>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</si>
  <si>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</si>
  <si>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</si>
  <si>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</si>
  <si>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</si>
  <si>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</si>
  <si>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</si>
  <si>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</si>
  <si>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</si>
  <si>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</si>
  <si>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</si>
  <si>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</si>
  <si>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</si>
  <si>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</si>
  <si>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</si>
  <si>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</si>
  <si>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</si>
  <si>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</si>
  <si>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</si>
  <si>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</si>
  <si>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</si>
  <si>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</si>
  <si>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</si>
  <si>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</si>
  <si>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</si>
  <si>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</si>
  <si>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</si>
  <si>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</si>
  <si>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</si>
  <si>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</si>
  <si>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</si>
  <si>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</si>
  <si>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</si>
  <si>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</si>
  <si>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</si>
  <si>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</si>
  <si>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</si>
  <si>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</si>
  <si>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</si>
  <si>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</si>
  <si>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</si>
  <si>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</si>
  <si>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</si>
  <si>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</si>
  <si>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</si>
  <si>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</si>
  <si>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</si>
  <si>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</si>
  <si>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</si>
  <si>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</si>
  <si>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</si>
  <si>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</si>
  <si>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</si>
  <si>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</si>
  <si>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</si>
  <si>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</si>
  <si>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</si>
  <si>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</si>
  <si>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</si>
  <si>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</si>
  <si>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</si>
  <si>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</si>
  <si>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</si>
  <si>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</si>
  <si>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</si>
  <si>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</si>
  <si>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</si>
  <si>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</si>
  <si>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</si>
  <si>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</si>
  <si>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</si>
  <si>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</si>
  <si>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</si>
  <si>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</si>
  <si>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</si>
  <si>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</si>
  <si>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</si>
  <si>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</si>
  <si>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</si>
  <si>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</si>
  <si>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</si>
  <si>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</si>
  <si>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</si>
  <si>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</si>
  <si>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</si>
  <si>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</si>
  <si>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</si>
  <si>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</si>
  <si>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</si>
  <si>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</si>
  <si>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</si>
  <si>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</si>
  <si>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</si>
  <si>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</si>
  <si>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</si>
  <si>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</si>
  <si>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</si>
  <si>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</si>
  <si>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</si>
  <si>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</si>
  <si>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</si>
  <si>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</si>
  <si>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</si>
  <si>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</si>
  <si>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</si>
  <si>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</si>
  <si>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</si>
  <si>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</si>
  <si>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</si>
  <si>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</si>
  <si>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</si>
  <si>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</si>
  <si>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</si>
  <si>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</si>
  <si>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</si>
  <si>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</si>
  <si>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</si>
  <si>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</si>
  <si>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</si>
  <si>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</si>
  <si>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</si>
  <si>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</si>
  <si>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</si>
  <si>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</si>
  <si>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</si>
  <si>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</si>
  <si>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</si>
  <si>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</si>
  <si>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</si>
  <si>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</si>
  <si>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</si>
  <si>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</si>
  <si>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</si>
  <si>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</si>
  <si>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</si>
  <si>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</si>
  <si>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</si>
  <si>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</si>
  <si>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</si>
  <si>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</si>
  <si>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</si>
  <si>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</si>
  <si>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</si>
  <si>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</si>
  <si>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</si>
  <si>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</si>
  <si>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</si>
  <si>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</si>
  <si>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</si>
  <si>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</si>
  <si>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</si>
  <si>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</si>
  <si>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</si>
  <si>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</si>
  <si>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</si>
  <si>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</si>
  <si>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</si>
  <si>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</si>
  <si>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</si>
  <si>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</si>
  <si>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</si>
  <si>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</si>
  <si>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</si>
  <si>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</si>
  <si>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</si>
  <si>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</si>
  <si>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</si>
  <si>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</si>
  <si>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</si>
  <si>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</si>
  <si>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</si>
  <si>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</si>
  <si>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</si>
  <si>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</si>
  <si>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</si>
  <si>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</si>
  <si>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</si>
  <si>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</si>
  <si>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</si>
  <si>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</si>
  <si>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</si>
  <si>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</si>
  <si>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</si>
  <si>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</si>
  <si>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</si>
  <si>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</si>
  <si>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</si>
  <si>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</si>
  <si>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</si>
  <si>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</si>
  <si>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</si>
  <si>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</si>
  <si>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</si>
  <si>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</si>
  <si>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</si>
  <si>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</si>
  <si>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</si>
  <si>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</si>
  <si>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</si>
  <si>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</si>
  <si>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</si>
  <si>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</si>
  <si>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</si>
  <si>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</si>
  <si>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</si>
  <si>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</si>
  <si>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</si>
  <si>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</si>
  <si>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</si>
  <si>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</si>
  <si>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</si>
  <si>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</si>
  <si>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</si>
  <si>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</si>
  <si>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</si>
  <si>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</si>
  <si>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</si>
  <si>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</si>
  <si>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</si>
  <si>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</si>
  <si>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</si>
  <si>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</si>
  <si>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</si>
  <si>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</si>
  <si>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</si>
  <si>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</si>
  <si>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</si>
  <si>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</si>
  <si>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</si>
  <si>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</si>
  <si>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</si>
  <si>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</si>
  <si>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</si>
  <si>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</si>
  <si>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</si>
  <si>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</si>
  <si>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</si>
  <si>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</si>
  <si>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</si>
  <si>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</si>
  <si>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</si>
  <si>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</si>
  <si>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</si>
  <si>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</si>
  <si>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</si>
  <si>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</si>
  <si>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</si>
  <si>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</si>
  <si>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</si>
  <si>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</si>
  <si>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</si>
  <si>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</si>
  <si>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</si>
  <si>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</si>
  <si>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</si>
  <si>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</si>
  <si>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</si>
  <si>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</si>
  <si>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</si>
  <si>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</si>
  <si>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</si>
  <si>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</si>
  <si>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</si>
  <si>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</si>
  <si>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</si>
  <si>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</si>
  <si>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</si>
  <si>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</si>
  <si>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</si>
  <si>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</si>
  <si>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</si>
  <si>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</si>
  <si>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</si>
  <si>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</si>
  <si>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</si>
  <si>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</si>
  <si>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</si>
  <si>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</si>
  <si>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</si>
  <si>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</si>
  <si>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</si>
  <si>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</si>
  <si>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</si>
  <si>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</si>
  <si>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</si>
  <si>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</si>
  <si>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</si>
  <si>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</si>
  <si>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</si>
  <si>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</si>
  <si>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</si>
  <si>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</si>
  <si>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</si>
  <si>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</si>
  <si>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</si>
  <si>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</si>
  <si>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</si>
  <si>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</si>
  <si>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</si>
  <si>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</si>
  <si>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</si>
  <si>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</si>
  <si>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</si>
  <si>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</si>
  <si>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</si>
  <si>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</si>
  <si>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</si>
  <si>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</si>
  <si>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</si>
  <si>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</si>
  <si>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</si>
  <si>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</si>
  <si>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</si>
  <si>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</si>
  <si>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</si>
  <si>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</si>
  <si>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</si>
  <si>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</si>
  <si>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</si>
  <si>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</si>
  <si>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</si>
  <si>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</si>
  <si>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</si>
  <si>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</si>
  <si>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</si>
  <si>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</si>
  <si>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</si>
  <si>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</si>
  <si>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</si>
  <si>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</si>
  <si>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</si>
  <si>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</si>
  <si>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</si>
  <si>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</si>
  <si>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</si>
  <si>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</si>
  <si>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</si>
  <si>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</si>
  <si>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</si>
  <si>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</si>
  <si>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</si>
  <si>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</si>
  <si>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</si>
  <si>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</si>
  <si>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</si>
  <si>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</si>
  <si>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</si>
  <si>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</si>
  <si>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</si>
  <si>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</si>
  <si>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</si>
  <si>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</si>
  <si>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</si>
  <si>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</si>
  <si>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</si>
  <si>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</si>
  <si>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</si>
  <si>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</si>
  <si>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</si>
  <si>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</si>
  <si>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</si>
  <si>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</si>
  <si>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</si>
  <si>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</si>
  <si>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</si>
  <si>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</si>
  <si>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</si>
  <si>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</si>
  <si>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</si>
  <si>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</si>
  <si>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</si>
  <si>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</si>
  <si>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</si>
  <si>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</si>
  <si>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</si>
  <si>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</si>
  <si>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</si>
  <si>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</si>
  <si>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</si>
  <si>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</si>
  <si>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</si>
  <si>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</si>
  <si>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</si>
  <si>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</si>
  <si>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</si>
  <si>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</si>
  <si>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</si>
  <si>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</si>
  <si>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</si>
  <si>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</si>
  <si>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</si>
  <si>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</si>
  <si>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</si>
  <si>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</si>
  <si>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</si>
  <si>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</si>
  <si>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</si>
  <si>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</si>
  <si>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</si>
  <si>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</si>
  <si>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</si>
  <si>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</si>
  <si>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</si>
  <si>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</si>
  <si>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</si>
  <si>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</si>
  <si>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</si>
  <si>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</si>
  <si>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</si>
  <si>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</si>
  <si>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</si>
  <si>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</si>
  <si>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</si>
  <si>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</si>
  <si>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</si>
  <si>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</si>
  <si>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</si>
  <si>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</si>
  <si>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</si>
  <si>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</si>
  <si>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</si>
  <si>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</si>
  <si>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</si>
  <si>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</si>
  <si>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</si>
  <si>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</si>
  <si>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</si>
  <si>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</si>
  <si>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н/д</t>
  </si>
  <si>
    <t>нд</t>
  </si>
  <si>
    <t>реконструкция</t>
  </si>
  <si>
    <t>не относится</t>
  </si>
  <si>
    <t>Реализация в установленный срок</t>
  </si>
  <si>
    <t>Год 2025</t>
  </si>
  <si>
    <t>Год 2026</t>
  </si>
  <si>
    <t>Год 2027</t>
  </si>
  <si>
    <t>АО"ССК"</t>
  </si>
  <si>
    <t>г.о.Новокуйбышевск</t>
  </si>
  <si>
    <t>от «__» _____ 20 _ г. №___</t>
  </si>
  <si>
    <t>от «__» _____ 20   г. №___</t>
  </si>
  <si>
    <t>ТМ 6/0,4</t>
  </si>
  <si>
    <t>ТМГ 6/0,4</t>
  </si>
  <si>
    <t>ЗТП-33</t>
  </si>
  <si>
    <t>P_0067</t>
  </si>
  <si>
    <t>этапность отсутствует</t>
  </si>
  <si>
    <t>Год раскрытия информации: 2025 год</t>
  </si>
  <si>
    <t>1.2.1.1</t>
  </si>
  <si>
    <t>Цели (указать укрупненные цели в соответствии с приложением ___)</t>
  </si>
  <si>
    <t>АО"ССК"Центральные Электрические Сети</t>
  </si>
  <si>
    <t xml:space="preserve">Самарская область </t>
  </si>
  <si>
    <t>"не влияет"</t>
  </si>
  <si>
    <t>Производится замена двух силовых трансформаторов - 2х400 кВА</t>
  </si>
  <si>
    <t xml:space="preserve"> +      (Приказ № 125/1 от 15.05.2025)</t>
  </si>
  <si>
    <t>Лист осмотра б/н  от 08.07.2024г.</t>
  </si>
  <si>
    <t>0,183 МВА 19.06.2024</t>
  </si>
  <si>
    <t>Развитие электрической сети/усиление существующей электрической сети</t>
  </si>
  <si>
    <t xml:space="preserve">Показатель увеличения мощности силового трансформатора на подстанции, не связанного с осуществлением технологического присоединения к электрическим сетям 6 кВ - 0,28 МВА                                   </t>
  </si>
  <si>
    <t>ЗТП</t>
  </si>
  <si>
    <t>Увлажнения изоляции, коррозия бака, радиаторов, вибрация при работе трансформатора, нагрев магнитопровода. Срок эксплуатации  трансформатора более 62 лет.</t>
  </si>
  <si>
    <t>Увлажнения изоляции, коррозия бака, радиаторов, вибрация при работе трансформатора, нагрев магнитопровода</t>
  </si>
  <si>
    <t>2019</t>
  </si>
  <si>
    <t xml:space="preserve">Реконструкция оборудования ЗТП-33 с заменой силовых трансформаторов (замена  двух ТМГ 200 кВА и 320 кВА на ТМГ  6/0,4/400 кВА 2 шт.) г.о. Новокуйбышевск Самарская область
</t>
  </si>
  <si>
    <t>Реконструкция ЗТП-33 с заменой силовых трансформаторов 200 кВА, 320 кВа на 2х400 кВА</t>
  </si>
  <si>
    <t>С</t>
  </si>
  <si>
    <t>Акт технического состояния б/н от 08.07.2024г.</t>
  </si>
  <si>
    <t>Работа</t>
  </si>
  <si>
    <t xml:space="preserve">Выполнение проектных работ по объекту: «Реконструкция оборудования ЗТП-33 с заменой силовых трансформаторов» г.о. Новокуйбышевск Самарская область
</t>
  </si>
  <si>
    <t>БДР</t>
  </si>
  <si>
    <t>Безальтернативная закупка</t>
  </si>
  <si>
    <t>ООО "Инстрэл"</t>
  </si>
  <si>
    <t>0</t>
  </si>
  <si>
    <t>п. 7.2.1.12 Положения о закупке товаров, работ, услуг АО "ССК"</t>
  </si>
  <si>
    <t>Выполнение строительно-монтажных работ по объекту: «Реконструкция оборудования ЗТП-33 с заменой силовых трансформаторов» г.о. Новокуйбышевск Самарская область</t>
  </si>
  <si>
    <t>Открытый запрос оферт</t>
  </si>
  <si>
    <t>Закупочная документация доступна для ознакомления и скачивания на сайте www.zakupki.gov.ru всем желающим</t>
  </si>
  <si>
    <t>ООО «ЭНЕРГО-МОДУЛЬ;
 № 2</t>
  </si>
  <si>
    <t xml:space="preserve">1535,029; 
1542,743
</t>
  </si>
  <si>
    <t>ООО «ЭНЕРГО-МОДУЛЬ»</t>
  </si>
  <si>
    <t>https://zakupki.gov.ru</t>
  </si>
  <si>
    <t xml:space="preserve"> </t>
  </si>
  <si>
    <t>Паспорт инвестиционного проекта</t>
  </si>
  <si>
    <t>АО "ССК"</t>
  </si>
  <si>
    <t>факт 2024 года</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</si>
  <si>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</si>
  <si>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</si>
  <si>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</si>
  <si>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</si>
  <si>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</si>
  <si>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</si>
  <si>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</si>
  <si>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</si>
  <si>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</si>
  <si>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</si>
  <si>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</si>
  <si>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</si>
  <si>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</si>
  <si>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</si>
  <si>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</si>
  <si>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</si>
  <si>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</si>
  <si>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</si>
  <si>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Сметная стоимость проекта в прогнозных ценах с НДС, млн. руб.</t>
  </si>
  <si>
    <t>0%</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</si>
  <si>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</si>
  <si>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</si>
  <si>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</si>
  <si>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</si>
  <si>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</si>
  <si>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1.12.</t>
  </si>
  <si>
    <t>В рамках договора на СМР</t>
  </si>
  <si>
    <t>3.7.</t>
  </si>
  <si>
    <t>Комплексное опробование оборудования</t>
  </si>
  <si>
    <t>Получение разрешения на ввод объекта в эксплуатацию.</t>
  </si>
  <si>
    <t>Приказ об утверждении ПСД  № 125/1 от 15.05.2025</t>
  </si>
  <si>
    <t>15.05.2025</t>
  </si>
  <si>
    <t>Реконструкция оборудования ЗТП-33 с заменой силовых трансформаторов (замена  двух ТМГ 200 кВА и 320 кВА на ТМГ  6/0,4/400 кВА 2 шт.) г.о. Новокуйбышевск Самарская область</t>
  </si>
  <si>
    <t xml:space="preserve">0,8 МВА (0,28 МВА), </t>
  </si>
  <si>
    <t xml:space="preserve">Самарская область, г.о. Новокуйбышевск </t>
  </si>
  <si>
    <t>объем заключенного договора в ценах 2023 года с НДС, млн. руб.</t>
  </si>
  <si>
    <t>объем заключенного договора в ценах 2025 года с НДС, млн. руб.</t>
  </si>
  <si>
    <t>ООО "ИНСТРЭЛ"</t>
  </si>
  <si>
    <t>ООО "ЭНЕРГО-МОДУЛЬ"</t>
  </si>
  <si>
    <t>договор на ПИР № 20540 от 11.09.2023 подрядчик ООО "ИНСТРЭЛ"</t>
  </si>
  <si>
    <t>договор на СМР № 1551 от 12.09.2025 подрядчик ООО "ЭНЕРГО-МОДУЛЬ"</t>
  </si>
  <si>
    <t>11.09.2023</t>
  </si>
  <si>
    <t>12.09.2025</t>
  </si>
  <si>
    <t xml:space="preserve">Реконструкция ЗТП в связи с износом: Увлажнения изоляции, коррозия бака, радиаторов, вибрация при работе трансформатора, нагрев магнитопровода. 
Год ввода трансформаторов в работу 1962.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трансформаторов с увеличением мощности с 520 кВА до 800 кВА,  для последующего разделения длинных фидеров 0,4 кВ (перевод нагрузок с другой ТП) для повышения параметров ЭЭ у потребителей, снижения технологических потерь в линиях.
</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</si>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</sst>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3">
    <numFmt numFmtId="44" formatCode="_-* #,##0.00\ &quot;₽&quot;_-;\-* #,##0.00\ &quot;₽&quot;_-;_-* &quot;-&quot;??\ &quot;₽&quot;_-;_-@_-"/>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_-* #,##0.00&quot;р.&quot;_-;\-* #,##0.00&quot;р.&quot;_-;_-* &quot;-&quot;??&quot;р.&quot;_-;_-@_-"/>
    <numFmt numFmtId="170" formatCode="_-* #,##0.00_р_._-;\-* #,##0.00_р_._-;_-* &quot;-&quot;_р_._-;_-@_-"/>
    <numFmt numFmtId="171" formatCode="#,##0;\-#,##0;&quot;-&quot;"/>
    <numFmt numFmtId="172" formatCode="#,##0.00;\-#,##0.00;&quot;-&quot;"/>
    <numFmt numFmtId="173" formatCode="#,##0%;\-#,##0%;&quot;- &quot;"/>
    <numFmt numFmtId="174" formatCode="#,##0.0%;\-#,##0.0%;&quot;- &quot;"/>
    <numFmt numFmtId="175" formatCode="#,##0.00%;\-#,##0.00%;&quot;- &quot;"/>
    <numFmt numFmtId="176" formatCode="#,##0.0;\-#,##0.0;&quot;-&quot;"/>
    <numFmt numFmtId="177" formatCode="_-* #,##0\ _D_M_-;\-* #,##0\ _D_M_-;_-* &quot;-&quot;\ _D_M_-;_-@_-"/>
    <numFmt numFmtId="178" formatCode="_-* #,##0.00\ _D_M_-;\-* #,##0.00\ _D_M_-;_-* &quot;-&quot;??\ _D_M_-;_-@_-"/>
    <numFmt numFmtId="179" formatCode="_-* #,##0.00[$€-1]_-;\-* #,##0.00[$€-1]_-;_-* &quot;-&quot;??[$€-1]_-"/>
    <numFmt numFmtId="180" formatCode="0%;\(0%\)"/>
    <numFmt numFmtId="181" formatCode="\ \ @"/>
    <numFmt numFmtId="182" formatCode="\ \ \ \ @"/>
    <numFmt numFmtId="183" formatCode="0_)"/>
    <numFmt numFmtId="184" formatCode="#,##0_р_."/>
    <numFmt numFmtId="185" formatCode="#,##0.00_р_."/>
    <numFmt numFmtId="186" formatCode="_(* #,##0.00_);_(* \(#,##0.00\);_(* &quot;-&quot;??_);_(@_)"/>
    <numFmt numFmtId="187" formatCode="#,##0.000_ ;\-#,##0.000\ "/>
    <numFmt numFmtId="188" formatCode="#,##0.000"/>
    <numFmt numFmtId="189" formatCode="0.000"/>
    <numFmt numFmtId="190" formatCode="0.00000000"/>
    <numFmt numFmtId="191" formatCode="0.000000"/>
    <numFmt numFmtId="192" formatCode="0.00000"/>
    <numFmt numFmtId="193" formatCode="0.000000000"/>
    <numFmt numFmtId="194" formatCode="[$-419]mmmm\ yyyy;@"/>
    <numFmt numFmtId="195" formatCode="0.000;\-0;0;@"/>
  </numFmts>
  <fonts count="12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1"/>
      <color theme="1"/>
      <name val="Times New Roman"/>
      <family val="2"/>
      <charset val="204"/>
    </font>
    <font>
      <sz val="10"/>
      <color theme="1"/>
      <name val="Times New Roman"/>
      <family val="2"/>
      <charset val="204"/>
    </font>
    <font>
      <sz val="8"/>
      <name val="Arial"/>
      <family val="2"/>
      <charset val="204"/>
    </font>
    <font>
      <sz val="10"/>
      <name val="Times New Roman CYR"/>
      <charset val="204"/>
    </font>
    <font>
      <sz val="12"/>
      <name val="Times New Roman CYR"/>
    </font>
    <font>
      <sz val="10"/>
      <name val="Helv"/>
      <charset val="204"/>
    </font>
    <font>
      <sz val="10"/>
      <name val="Arial Cyr"/>
      <family val="2"/>
      <charset val="204"/>
    </font>
    <font>
      <sz val="10"/>
      <color indexed="8"/>
      <name val="Arial"/>
      <family val="2"/>
      <charset val="204"/>
    </font>
    <font>
      <sz val="10"/>
      <color indexed="8"/>
      <name val="Verdana"/>
      <family val="2"/>
      <charset val="204"/>
    </font>
    <font>
      <sz val="11"/>
      <name val="Calibri"/>
      <family val="2"/>
      <charset val="204"/>
    </font>
    <font>
      <sz val="11"/>
      <color indexed="8"/>
      <name val="Calibri"/>
      <family val="2"/>
    </font>
    <font>
      <sz val="11"/>
      <color indexed="9"/>
      <name val="Calibri"/>
      <family val="2"/>
    </font>
    <font>
      <b/>
      <sz val="10"/>
      <color indexed="8"/>
      <name val="Arial"/>
      <family val="2"/>
      <charset val="204"/>
    </font>
    <font>
      <sz val="8"/>
      <color indexed="8"/>
      <name val="Arial"/>
      <family val="2"/>
      <charset val="204"/>
    </font>
    <font>
      <sz val="10"/>
      <color indexed="8"/>
      <name val="Arial"/>
      <family val="2"/>
    </font>
    <font>
      <b/>
      <sz val="11"/>
      <name val="Arial Cyr"/>
    </font>
    <font>
      <b/>
      <sz val="11"/>
      <color indexed="8"/>
      <name val="Calibri"/>
      <family val="2"/>
    </font>
    <font>
      <sz val="10"/>
      <color indexed="12"/>
      <name val="Arial"/>
      <family val="2"/>
    </font>
    <font>
      <sz val="11"/>
      <color indexed="8"/>
      <name val="Times New Roman"/>
      <family val="2"/>
      <charset val="204"/>
    </font>
    <font>
      <b/>
      <sz val="12"/>
      <name val="Arial"/>
      <family val="2"/>
    </font>
    <font>
      <sz val="10"/>
      <color indexed="14"/>
      <name val="Arial"/>
      <family val="2"/>
    </font>
    <font>
      <sz val="11"/>
      <color indexed="17"/>
      <name val="Calibri"/>
      <family val="2"/>
    </font>
    <font>
      <sz val="10"/>
      <color indexed="10"/>
      <name val="Arial"/>
      <family val="2"/>
    </font>
    <font>
      <b/>
      <sz val="10"/>
      <color indexed="8"/>
      <name val="Arial"/>
      <family val="2"/>
    </font>
    <font>
      <sz val="8"/>
      <name val="Arial"/>
      <family val="2"/>
    </font>
    <font>
      <sz val="10"/>
      <color indexed="39"/>
      <name val="Arial"/>
      <family val="2"/>
    </font>
    <font>
      <b/>
      <sz val="10"/>
      <color indexed="63"/>
      <name val="Arial"/>
      <family val="2"/>
    </font>
    <font>
      <b/>
      <sz val="12"/>
      <color indexed="8"/>
      <name val="Arial"/>
      <family val="2"/>
      <charset val="204"/>
    </font>
    <font>
      <sz val="10"/>
      <color indexed="63"/>
      <name val="Arial"/>
      <family val="2"/>
    </font>
    <font>
      <b/>
      <sz val="10"/>
      <name val="Arial"/>
      <family val="2"/>
    </font>
    <font>
      <b/>
      <sz val="8"/>
      <name val="Arial"/>
      <family val="2"/>
    </font>
    <font>
      <sz val="8"/>
      <color indexed="8"/>
      <name val="Arial"/>
      <family val="2"/>
    </font>
    <font>
      <b/>
      <sz val="16"/>
      <color indexed="18"/>
      <name val="Arial"/>
      <family val="2"/>
    </font>
    <font>
      <b/>
      <sz val="10"/>
      <color indexed="9"/>
      <name val="Verdana"/>
      <family val="2"/>
      <charset val="204"/>
    </font>
    <font>
      <sz val="10"/>
      <color indexed="9"/>
      <name val="Arial"/>
      <family val="2"/>
      <charset val="204"/>
    </font>
    <font>
      <sz val="11"/>
      <color theme="0"/>
      <name val="Times New Roman"/>
      <family val="2"/>
      <charset val="204"/>
    </font>
    <font>
      <u/>
      <sz val="10"/>
      <color indexed="12"/>
      <name val="Arial Cyr"/>
      <family val="2"/>
      <charset val="204"/>
    </font>
    <font>
      <sz val="11"/>
      <color rgb="FF000000"/>
      <name val="Calibri"/>
      <family val="2"/>
      <scheme val="minor"/>
    </font>
    <font>
      <sz val="11"/>
      <color indexed="8"/>
      <name val="Arial"/>
      <family val="2"/>
      <charset val="204"/>
    </font>
    <font>
      <sz val="10"/>
      <name val="Tahoma"/>
      <family val="2"/>
      <charset val="204"/>
    </font>
    <font>
      <sz val="10"/>
      <name val="Courier"/>
      <family val="1"/>
      <charset val="204"/>
    </font>
    <font>
      <sz val="12"/>
      <name val="Times New Roman Cyr"/>
      <charset val="204"/>
    </font>
    <font>
      <sz val="10"/>
      <name val="Arial CYR"/>
    </font>
    <font>
      <sz val="12"/>
      <name val="Times New Roman"/>
      <family val="2"/>
    </font>
    <font>
      <sz val="12"/>
      <color theme="1"/>
      <name val="Calibri"/>
      <family val="2"/>
      <charset val="204"/>
      <scheme val="minor"/>
    </font>
    <font>
      <sz val="8"/>
      <color rgb="FF000000"/>
      <name val="Times New Roman"/>
      <family val="1"/>
      <charset val="204"/>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u/>
      <sz val="14"/>
      <name val="Times New Roman"/>
      <family val="1"/>
      <charset val="204"/>
    </font>
  </fonts>
  <fills count="1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64"/>
      </patternFill>
    </fill>
    <fill>
      <patternFill patternType="lightGray">
        <fgColor indexed="22"/>
      </patternFill>
    </fill>
    <fill>
      <patternFill patternType="solid">
        <fgColor indexed="44"/>
        <bgColor indexed="44"/>
      </patternFill>
    </fill>
    <fill>
      <patternFill patternType="solid">
        <fgColor indexed="61"/>
        <bgColor indexed="61"/>
      </patternFill>
    </fill>
    <fill>
      <patternFill patternType="solid">
        <fgColor indexed="54"/>
        <bgColor indexed="54"/>
      </patternFill>
    </fill>
    <fill>
      <patternFill patternType="solid">
        <fgColor indexed="22"/>
        <bgColor indexed="22"/>
      </patternFill>
    </fill>
    <fill>
      <patternFill patternType="solid">
        <fgColor indexed="24"/>
        <bgColor indexed="24"/>
      </patternFill>
    </fill>
    <fill>
      <patternFill patternType="solid">
        <fgColor indexed="58"/>
        <bgColor indexed="58"/>
      </patternFill>
    </fill>
    <fill>
      <patternFill patternType="solid">
        <fgColor indexed="48"/>
        <bgColor indexed="48"/>
      </patternFill>
    </fill>
    <fill>
      <patternFill patternType="solid">
        <fgColor indexed="15"/>
        <bgColor indexed="15"/>
      </patternFill>
    </fill>
    <fill>
      <patternFill patternType="solid">
        <fgColor indexed="31"/>
        <bgColor indexed="31"/>
      </patternFill>
    </fill>
    <fill>
      <patternFill patternType="solid">
        <fgColor indexed="45"/>
        <bgColor indexed="45"/>
      </patternFill>
    </fill>
    <fill>
      <patternFill patternType="solid">
        <fgColor indexed="40"/>
        <bgColor indexed="40"/>
      </patternFill>
    </fill>
    <fill>
      <patternFill patternType="solid">
        <fgColor indexed="55"/>
        <bgColor indexed="55"/>
      </patternFill>
    </fill>
    <fill>
      <patternFill patternType="solid">
        <fgColor indexed="25"/>
        <bgColor indexed="25"/>
      </patternFill>
    </fill>
    <fill>
      <patternFill patternType="solid">
        <fgColor indexed="41"/>
        <bgColor indexed="41"/>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18"/>
        <bgColor indexed="18"/>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5"/>
      </patternFill>
    </fill>
    <fill>
      <patternFill patternType="lightUp">
        <fgColor indexed="9"/>
        <bgColor indexed="55"/>
      </patternFill>
    </fill>
    <fill>
      <patternFill patternType="lightUp">
        <fgColor indexed="9"/>
        <bgColor indexed="24"/>
      </patternFill>
    </fill>
    <fill>
      <patternFill patternType="lightUp">
        <fgColor indexed="9"/>
        <bgColor indexed="29"/>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bgColor indexed="64"/>
      </patternFill>
    </fill>
    <fill>
      <patternFill patternType="solid">
        <fgColor indexed="45"/>
        <bgColor indexed="64"/>
      </patternFill>
    </fill>
    <fill>
      <patternFill patternType="solid">
        <fgColor indexed="29"/>
        <bgColor indexed="64"/>
      </patternFill>
    </fill>
    <fill>
      <patternFill patternType="solid">
        <fgColor indexed="12"/>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50"/>
      </patternFill>
    </fill>
    <fill>
      <patternFill patternType="solid">
        <fgColor indexed="11"/>
        <bgColor indexed="64"/>
      </patternFill>
    </fill>
    <fill>
      <patternFill patternType="lightUp">
        <fgColor indexed="22"/>
        <bgColor indexed="35"/>
      </patternFill>
    </fill>
    <fill>
      <patternFill patternType="lightUp">
        <fgColor indexed="48"/>
        <bgColor indexed="41"/>
      </patternFill>
    </fill>
    <fill>
      <patternFill patternType="solid">
        <fgColor indexed="35"/>
        <bgColor indexed="64"/>
      </patternFill>
    </fill>
    <fill>
      <patternFill patternType="solid">
        <fgColor indexed="54"/>
      </patternFill>
    </fill>
    <fill>
      <patternFill patternType="solid">
        <fgColor indexed="54"/>
        <bgColor indexed="64"/>
      </patternFill>
    </fill>
    <fill>
      <patternFill patternType="solid">
        <fgColor indexed="40"/>
      </patternFill>
    </fill>
    <fill>
      <patternFill patternType="solid">
        <fgColor indexed="41"/>
      </patternFill>
    </fill>
    <fill>
      <patternFill patternType="solid">
        <fgColor indexed="23"/>
        <bgColor indexed="64"/>
      </patternFill>
    </fill>
    <fill>
      <patternFill patternType="solid">
        <fgColor indexed="35"/>
        <bgColor indexed="23"/>
      </patternFill>
    </fill>
    <fill>
      <patternFill patternType="solid">
        <fgColor indexed="35"/>
        <bgColor indexed="55"/>
      </patternFill>
    </fill>
    <fill>
      <patternFill patternType="solid">
        <fgColor indexed="23"/>
      </patternFill>
    </fill>
    <fill>
      <patternFill patternType="solid">
        <fgColor indexed="55"/>
        <bgColor indexed="64"/>
      </patternFill>
    </fill>
    <fill>
      <patternFill patternType="solid">
        <fgColor indexed="35"/>
        <bgColor indexed="22"/>
      </patternFill>
    </fill>
    <fill>
      <patternFill patternType="solid">
        <fgColor indexed="22"/>
        <bgColor indexed="64"/>
      </patternFill>
    </fill>
    <fill>
      <patternFill patternType="solid">
        <fgColor indexed="9"/>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indexed="62"/>
        <bgColor indexed="64"/>
      </patternFill>
    </fill>
    <fill>
      <patternFill patternType="solid">
        <fgColor indexed="61"/>
        <bgColor indexed="64"/>
      </patternFill>
    </fill>
    <fill>
      <patternFill patternType="solid">
        <fgColor indexed="63"/>
        <bgColor indexed="64"/>
      </patternFill>
    </fill>
    <fill>
      <patternFill patternType="solid">
        <fgColor indexed="60"/>
        <bgColor indexed="64"/>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20"/>
        <bgColor indexed="36"/>
      </patternFill>
    </fill>
    <fill>
      <patternFill patternType="solid">
        <fgColor indexed="49"/>
        <bgColor indexed="40"/>
      </patternFill>
    </fill>
    <fill>
      <patternFill patternType="solid">
        <fgColor indexed="53"/>
        <bgColor indexed="52"/>
      </patternFill>
    </fill>
    <fill>
      <patternFill patternType="solid">
        <fgColor indexed="47"/>
        <bgColor indexed="2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45"/>
        <bgColor indexed="29"/>
      </patternFill>
    </fill>
    <fill>
      <patternFill patternType="solid">
        <fgColor indexed="26"/>
        <bgColor indexed="9"/>
      </patternFill>
    </fill>
    <fill>
      <patternFill patternType="solid">
        <fgColor indexed="42"/>
        <bgColor indexed="27"/>
      </patternFill>
    </fill>
    <fill>
      <patternFill patternType="solid">
        <fgColor indexed="11"/>
        <bgColor indexed="49"/>
      </patternFill>
    </fill>
    <fill>
      <patternFill patternType="solid">
        <fgColor rgb="FFFFFFFF"/>
        <bgColor rgb="FF000000"/>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8"/>
      </left>
      <right style="thin">
        <color indexed="8"/>
      </right>
      <top style="thin">
        <color indexed="8"/>
      </top>
      <bottom style="thin">
        <color indexed="8"/>
      </bottom>
      <diagonal/>
    </border>
    <border>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hair">
        <color indexed="63"/>
      </left>
      <right style="hair">
        <color indexed="63"/>
      </right>
      <top style="hair">
        <color indexed="63"/>
      </top>
      <bottom style="hair">
        <color indexed="63"/>
      </bottom>
      <diagonal/>
    </border>
    <border>
      <left style="thin">
        <color indexed="63"/>
      </left>
      <right style="thin">
        <color indexed="63"/>
      </right>
      <top style="thin">
        <color indexed="64"/>
      </top>
      <bottom style="thin">
        <color indexed="63"/>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3"/>
      </left>
      <right style="hair">
        <color indexed="63"/>
      </right>
      <top style="hair">
        <color indexed="63"/>
      </top>
      <bottom style="hair">
        <color indexed="63"/>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190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165" fontId="76" fillId="0" borderId="0" applyFont="0" applyFill="0" applyBorder="0" applyAlignment="0" applyProtection="0"/>
    <xf numFmtId="0" fontId="3" fillId="0" borderId="0"/>
    <xf numFmtId="0" fontId="76" fillId="0" borderId="0"/>
    <xf numFmtId="165" fontId="1" fillId="0" borderId="0" applyFont="0" applyFill="0" applyBorder="0" applyAlignment="0" applyProtection="0"/>
    <xf numFmtId="0" fontId="1" fillId="0" borderId="0"/>
    <xf numFmtId="165" fontId="1" fillId="0" borderId="0" applyFont="0" applyFill="0" applyBorder="0" applyAlignment="0" applyProtection="0"/>
    <xf numFmtId="170" fontId="78" fillId="0" borderId="0">
      <alignment vertical="top"/>
    </xf>
    <xf numFmtId="168" fontId="78" fillId="0" borderId="0">
      <alignment vertical="top"/>
    </xf>
    <xf numFmtId="0" fontId="11" fillId="0" borderId="0"/>
    <xf numFmtId="164" fontId="1" fillId="0" borderId="0" applyFont="0" applyFill="0" applyBorder="0" applyAlignment="0" applyProtection="0"/>
    <xf numFmtId="0" fontId="1" fillId="0" borderId="0"/>
    <xf numFmtId="0" fontId="30" fillId="0" borderId="0"/>
    <xf numFmtId="165" fontId="1" fillId="0" borderId="0" applyFont="0" applyFill="0" applyBorder="0" applyAlignment="0" applyProtection="0"/>
    <xf numFmtId="165" fontId="76" fillId="0" borderId="0" applyFont="0" applyFill="0" applyBorder="0" applyAlignment="0" applyProtection="0"/>
    <xf numFmtId="0" fontId="29" fillId="0" borderId="0"/>
    <xf numFmtId="164" fontId="76" fillId="0" borderId="0" applyFont="0" applyFill="0" applyBorder="0" applyAlignment="0" applyProtection="0"/>
    <xf numFmtId="0" fontId="76" fillId="0" borderId="0"/>
    <xf numFmtId="0" fontId="45" fillId="0" borderId="0"/>
    <xf numFmtId="0" fontId="1" fillId="0" borderId="0"/>
    <xf numFmtId="165" fontId="1" fillId="0" borderId="0" applyFont="0" applyFill="0" applyBorder="0" applyAlignment="0" applyProtection="0"/>
    <xf numFmtId="0" fontId="30" fillId="0" borderId="0"/>
    <xf numFmtId="0" fontId="1" fillId="0" borderId="0"/>
    <xf numFmtId="0" fontId="1" fillId="0" borderId="0"/>
    <xf numFmtId="0" fontId="1" fillId="0" borderId="0"/>
    <xf numFmtId="0" fontId="11" fillId="0" borderId="0"/>
    <xf numFmtId="9" fontId="1" fillId="0" borderId="0" applyFont="0" applyFill="0" applyBorder="0" applyAlignment="0" applyProtection="0"/>
    <xf numFmtId="0" fontId="1" fillId="0" borderId="0"/>
    <xf numFmtId="0" fontId="1" fillId="0" borderId="0"/>
    <xf numFmtId="0" fontId="81" fillId="0" borderId="0"/>
    <xf numFmtId="0" fontId="82" fillId="0" borderId="0"/>
    <xf numFmtId="0" fontId="60" fillId="0" borderId="0"/>
    <xf numFmtId="0" fontId="82" fillId="0" borderId="0"/>
    <xf numFmtId="0" fontId="83" fillId="0" borderId="0">
      <alignment vertical="top"/>
    </xf>
    <xf numFmtId="0" fontId="60" fillId="0" borderId="0"/>
    <xf numFmtId="0" fontId="84" fillId="57" borderId="11" applyNumberFormat="0">
      <alignment readingOrder="1"/>
      <protection locked="0"/>
    </xf>
    <xf numFmtId="0" fontId="82" fillId="0" borderId="0"/>
    <xf numFmtId="0" fontId="82" fillId="0" borderId="0"/>
    <xf numFmtId="0" fontId="82" fillId="0" borderId="0"/>
    <xf numFmtId="0" fontId="82" fillId="0" borderId="0"/>
    <xf numFmtId="0" fontId="60" fillId="0" borderId="0"/>
    <xf numFmtId="0" fontId="82" fillId="0" borderId="0"/>
    <xf numFmtId="0" fontId="81" fillId="0" borderId="0"/>
    <xf numFmtId="0" fontId="82" fillId="0" borderId="0"/>
    <xf numFmtId="0" fontId="82" fillId="0" borderId="0"/>
    <xf numFmtId="0" fontId="60" fillId="0" borderId="0"/>
    <xf numFmtId="0" fontId="60" fillId="0" borderId="0"/>
    <xf numFmtId="0" fontId="29" fillId="0" borderId="0"/>
    <xf numFmtId="0" fontId="81" fillId="0" borderId="0"/>
    <xf numFmtId="0" fontId="60" fillId="0" borderId="0"/>
    <xf numFmtId="0" fontId="81" fillId="0" borderId="0"/>
    <xf numFmtId="0" fontId="81" fillId="0" borderId="0"/>
    <xf numFmtId="0" fontId="29" fillId="0" borderId="0"/>
    <xf numFmtId="0" fontId="29" fillId="0" borderId="0"/>
    <xf numFmtId="0" fontId="29" fillId="0" borderId="0"/>
    <xf numFmtId="0" fontId="29" fillId="0" borderId="0"/>
    <xf numFmtId="0" fontId="85" fillId="58"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6" fillId="2"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6" fillId="3"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6" fillId="4"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6" fillId="5"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6" fillId="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7"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6" fillId="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6" fillId="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6" fillId="10"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6" fillId="5"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6" fillId="8"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6" fillId="1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75" fillId="36" borderId="0" applyNumberFormat="0" applyBorder="0" applyAlignment="0" applyProtection="0"/>
    <xf numFmtId="0" fontId="75" fillId="40" borderId="0" applyNumberFormat="0" applyBorder="0" applyAlignment="0" applyProtection="0"/>
    <xf numFmtId="0" fontId="75" fillId="44" borderId="0" applyNumberFormat="0" applyBorder="0" applyAlignment="0" applyProtection="0"/>
    <xf numFmtId="0" fontId="75" fillId="48" borderId="0" applyNumberFormat="0" applyBorder="0" applyAlignment="0" applyProtection="0"/>
    <xf numFmtId="0" fontId="75" fillId="52" borderId="0" applyNumberFormat="0" applyBorder="0" applyAlignment="0" applyProtection="0"/>
    <xf numFmtId="0" fontId="75" fillId="56" borderId="0" applyNumberFormat="0" applyBorder="0" applyAlignment="0" applyProtection="0"/>
    <xf numFmtId="0" fontId="17" fillId="16" borderId="0" applyNumberFormat="0" applyBorder="0" applyAlignment="0" applyProtection="0"/>
    <xf numFmtId="0" fontId="86" fillId="59" borderId="0" applyNumberFormat="0" applyBorder="0" applyAlignment="0" applyProtection="0"/>
    <xf numFmtId="0" fontId="86" fillId="60" borderId="0" applyNumberFormat="0" applyBorder="0" applyAlignment="0" applyProtection="0"/>
    <xf numFmtId="0" fontId="86" fillId="60" borderId="0" applyNumberFormat="0" applyBorder="0" applyAlignment="0" applyProtection="0"/>
    <xf numFmtId="0" fontId="86" fillId="60" borderId="0" applyNumberFormat="0" applyBorder="0" applyAlignment="0" applyProtection="0"/>
    <xf numFmtId="0" fontId="86" fillId="60" borderId="0" applyNumberFormat="0" applyBorder="0" applyAlignment="0" applyProtection="0"/>
    <xf numFmtId="0" fontId="86" fillId="60" borderId="0" applyNumberFormat="0" applyBorder="0" applyAlignment="0" applyProtection="0"/>
    <xf numFmtId="0" fontId="86" fillId="61" borderId="0" applyNumberFormat="0" applyBorder="0" applyAlignment="0" applyProtection="0"/>
    <xf numFmtId="0" fontId="86" fillId="62" borderId="0" applyNumberFormat="0" applyBorder="0" applyAlignment="0" applyProtection="0"/>
    <xf numFmtId="0" fontId="86" fillId="62" borderId="0" applyNumberFormat="0" applyBorder="0" applyAlignment="0" applyProtection="0"/>
    <xf numFmtId="0" fontId="86" fillId="62" borderId="0" applyNumberFormat="0" applyBorder="0" applyAlignment="0" applyProtection="0"/>
    <xf numFmtId="0" fontId="86" fillId="62" borderId="0" applyNumberFormat="0" applyBorder="0" applyAlignment="0" applyProtection="0"/>
    <xf numFmtId="0" fontId="86" fillId="62" borderId="0" applyNumberFormat="0" applyBorder="0" applyAlignment="0" applyProtection="0"/>
    <xf numFmtId="0" fontId="87" fillId="63"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5" borderId="0" applyNumberFormat="0" applyBorder="0" applyAlignment="0" applyProtection="0"/>
    <xf numFmtId="0" fontId="17" fillId="17" borderId="0" applyNumberFormat="0" applyBorder="0" applyAlignment="0" applyProtection="0"/>
    <xf numFmtId="0" fontId="86" fillId="66"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8" borderId="0" applyNumberFormat="0" applyBorder="0" applyAlignment="0" applyProtection="0"/>
    <xf numFmtId="0" fontId="86" fillId="69" borderId="0" applyNumberFormat="0" applyBorder="0" applyAlignment="0" applyProtection="0"/>
    <xf numFmtId="0" fontId="86" fillId="69" borderId="0" applyNumberFormat="0" applyBorder="0" applyAlignment="0" applyProtection="0"/>
    <xf numFmtId="0" fontId="86" fillId="69" borderId="0" applyNumberFormat="0" applyBorder="0" applyAlignment="0" applyProtection="0"/>
    <xf numFmtId="0" fontId="86" fillId="69" borderId="0" applyNumberFormat="0" applyBorder="0" applyAlignment="0" applyProtection="0"/>
    <xf numFmtId="0" fontId="86" fillId="69" borderId="0" applyNumberFormat="0" applyBorder="0" applyAlignment="0" applyProtection="0"/>
    <xf numFmtId="0" fontId="87" fillId="70" borderId="0" applyNumberFormat="0" applyBorder="0" applyAlignment="0" applyProtection="0"/>
    <xf numFmtId="0" fontId="87" fillId="68" borderId="0" applyNumberFormat="0" applyBorder="0" applyAlignment="0" applyProtection="0"/>
    <xf numFmtId="0" fontId="87" fillId="68" borderId="0" applyNumberFormat="0" applyBorder="0" applyAlignment="0" applyProtection="0"/>
    <xf numFmtId="0" fontId="87" fillId="68" borderId="0" applyNumberFormat="0" applyBorder="0" applyAlignment="0" applyProtection="0"/>
    <xf numFmtId="0" fontId="87" fillId="68" borderId="0" applyNumberFormat="0" applyBorder="0" applyAlignment="0" applyProtection="0"/>
    <xf numFmtId="0" fontId="87" fillId="68" borderId="0" applyNumberFormat="0" applyBorder="0" applyAlignment="0" applyProtection="0"/>
    <xf numFmtId="0" fontId="87" fillId="71" borderId="0" applyNumberFormat="0" applyBorder="0" applyAlignment="0" applyProtection="0"/>
    <xf numFmtId="0" fontId="17" fillId="18" borderId="0" applyNumberFormat="0" applyBorder="0" applyAlignment="0" applyProtection="0"/>
    <xf numFmtId="0" fontId="86" fillId="72" borderId="0" applyNumberFormat="0" applyBorder="0" applyAlignment="0" applyProtection="0"/>
    <xf numFmtId="0" fontId="86" fillId="73" borderId="0" applyNumberFormat="0" applyBorder="0" applyAlignment="0" applyProtection="0"/>
    <xf numFmtId="0" fontId="86" fillId="73" borderId="0" applyNumberFormat="0" applyBorder="0" applyAlignment="0" applyProtection="0"/>
    <xf numFmtId="0" fontId="86" fillId="73" borderId="0" applyNumberFormat="0" applyBorder="0" applyAlignment="0" applyProtection="0"/>
    <xf numFmtId="0" fontId="86" fillId="73" borderId="0" applyNumberFormat="0" applyBorder="0" applyAlignment="0" applyProtection="0"/>
    <xf numFmtId="0" fontId="86" fillId="73" borderId="0" applyNumberFormat="0" applyBorder="0" applyAlignment="0" applyProtection="0"/>
    <xf numFmtId="0" fontId="86" fillId="69"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7" fillId="62" borderId="0" applyNumberFormat="0" applyBorder="0" applyAlignment="0" applyProtection="0"/>
    <xf numFmtId="0" fontId="87" fillId="75" borderId="0" applyNumberFormat="0" applyBorder="0" applyAlignment="0" applyProtection="0"/>
    <xf numFmtId="0" fontId="87" fillId="75" borderId="0" applyNumberFormat="0" applyBorder="0" applyAlignment="0" applyProtection="0"/>
    <xf numFmtId="0" fontId="87" fillId="75" borderId="0" applyNumberFormat="0" applyBorder="0" applyAlignment="0" applyProtection="0"/>
    <xf numFmtId="0" fontId="87" fillId="75" borderId="0" applyNumberFormat="0" applyBorder="0" applyAlignment="0" applyProtection="0"/>
    <xf numFmtId="0" fontId="87" fillId="75" borderId="0" applyNumberFormat="0" applyBorder="0" applyAlignment="0" applyProtection="0"/>
    <xf numFmtId="0" fontId="87" fillId="76" borderId="0" applyNumberFormat="0" applyBorder="0" applyAlignment="0" applyProtection="0"/>
    <xf numFmtId="0" fontId="17" fillId="13" borderId="0" applyNumberFormat="0" applyBorder="0" applyAlignment="0" applyProtection="0"/>
    <xf numFmtId="0" fontId="86" fillId="69"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2" borderId="0" applyNumberFormat="0" applyBorder="0" applyAlignment="0" applyProtection="0"/>
    <xf numFmtId="0" fontId="86" fillId="70" borderId="0" applyNumberFormat="0" applyBorder="0" applyAlignment="0" applyProtection="0"/>
    <xf numFmtId="0" fontId="86" fillId="70" borderId="0" applyNumberFormat="0" applyBorder="0" applyAlignment="0" applyProtection="0"/>
    <xf numFmtId="0" fontId="86" fillId="70" borderId="0" applyNumberFormat="0" applyBorder="0" applyAlignment="0" applyProtection="0"/>
    <xf numFmtId="0" fontId="86" fillId="70" borderId="0" applyNumberFormat="0" applyBorder="0" applyAlignment="0" applyProtection="0"/>
    <xf numFmtId="0" fontId="86" fillId="70" borderId="0" applyNumberFormat="0" applyBorder="0" applyAlignment="0" applyProtection="0"/>
    <xf numFmtId="0" fontId="87" fillId="62" borderId="0" applyNumberFormat="0" applyBorder="0" applyAlignment="0" applyProtection="0"/>
    <xf numFmtId="0" fontId="87" fillId="69" borderId="0" applyNumberFormat="0" applyBorder="0" applyAlignment="0" applyProtection="0"/>
    <xf numFmtId="0" fontId="87" fillId="69" borderId="0" applyNumberFormat="0" applyBorder="0" applyAlignment="0" applyProtection="0"/>
    <xf numFmtId="0" fontId="87" fillId="69" borderId="0" applyNumberFormat="0" applyBorder="0" applyAlignment="0" applyProtection="0"/>
    <xf numFmtId="0" fontId="87" fillId="69" borderId="0" applyNumberFormat="0" applyBorder="0" applyAlignment="0" applyProtection="0"/>
    <xf numFmtId="0" fontId="87" fillId="69" borderId="0" applyNumberFormat="0" applyBorder="0" applyAlignment="0" applyProtection="0"/>
    <xf numFmtId="0" fontId="87" fillId="77" borderId="0" applyNumberFormat="0" applyBorder="0" applyAlignment="0" applyProtection="0"/>
    <xf numFmtId="0" fontId="17" fillId="14" borderId="0" applyNumberFormat="0" applyBorder="0" applyAlignment="0" applyProtection="0"/>
    <xf numFmtId="0" fontId="86" fillId="59" borderId="0" applyNumberFormat="0" applyBorder="0" applyAlignment="0" applyProtection="0"/>
    <xf numFmtId="0" fontId="86" fillId="72" borderId="0" applyNumberFormat="0" applyBorder="0" applyAlignment="0" applyProtection="0"/>
    <xf numFmtId="0" fontId="86" fillId="72" borderId="0" applyNumberFormat="0" applyBorder="0" applyAlignment="0" applyProtection="0"/>
    <xf numFmtId="0" fontId="86" fillId="72" borderId="0" applyNumberFormat="0" applyBorder="0" applyAlignment="0" applyProtection="0"/>
    <xf numFmtId="0" fontId="86" fillId="72" borderId="0" applyNumberFormat="0" applyBorder="0" applyAlignment="0" applyProtection="0"/>
    <xf numFmtId="0" fontId="86" fillId="72" borderId="0" applyNumberFormat="0" applyBorder="0" applyAlignment="0" applyProtection="0"/>
    <xf numFmtId="0" fontId="86" fillId="61" borderId="0" applyNumberFormat="0" applyBorder="0" applyAlignment="0" applyProtection="0"/>
    <xf numFmtId="0" fontId="87" fillId="61"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17" fillId="19" borderId="0" applyNumberFormat="0" applyBorder="0" applyAlignment="0" applyProtection="0"/>
    <xf numFmtId="0" fontId="86" fillId="78" borderId="0" applyNumberFormat="0" applyBorder="0" applyAlignment="0" applyProtection="0"/>
    <xf numFmtId="0" fontId="86" fillId="68" borderId="0" applyNumberFormat="0" applyBorder="0" applyAlignment="0" applyProtection="0"/>
    <xf numFmtId="0" fontId="86" fillId="79" borderId="0" applyNumberFormat="0" applyBorder="0" applyAlignment="0" applyProtection="0"/>
    <xf numFmtId="0" fontId="86" fillId="79" borderId="0" applyNumberFormat="0" applyBorder="0" applyAlignment="0" applyProtection="0"/>
    <xf numFmtId="0" fontId="86" fillId="79" borderId="0" applyNumberFormat="0" applyBorder="0" applyAlignment="0" applyProtection="0"/>
    <xf numFmtId="0" fontId="86" fillId="79" borderId="0" applyNumberFormat="0" applyBorder="0" applyAlignment="0" applyProtection="0"/>
    <xf numFmtId="0" fontId="86" fillId="79" borderId="0" applyNumberFormat="0" applyBorder="0" applyAlignment="0" applyProtection="0"/>
    <xf numFmtId="0" fontId="87" fillId="79" borderId="0" applyNumberFormat="0" applyBorder="0" applyAlignment="0" applyProtection="0"/>
    <xf numFmtId="0" fontId="87" fillId="80" borderId="0" applyNumberFormat="0" applyBorder="0" applyAlignment="0" applyProtection="0"/>
    <xf numFmtId="0" fontId="87" fillId="80" borderId="0" applyNumberFormat="0" applyBorder="0" applyAlignment="0" applyProtection="0"/>
    <xf numFmtId="0" fontId="87" fillId="80" borderId="0" applyNumberFormat="0" applyBorder="0" applyAlignment="0" applyProtection="0"/>
    <xf numFmtId="0" fontId="87" fillId="80" borderId="0" applyNumberFormat="0" applyBorder="0" applyAlignment="0" applyProtection="0"/>
    <xf numFmtId="0" fontId="87" fillId="80" borderId="0" applyNumberFormat="0" applyBorder="0" applyAlignment="0" applyProtection="0"/>
    <xf numFmtId="0" fontId="87" fillId="81" borderId="0" applyNumberFormat="0" applyBorder="0" applyAlignment="0" applyProtection="0"/>
    <xf numFmtId="0" fontId="45" fillId="0" borderId="0"/>
    <xf numFmtId="49" fontId="85" fillId="4" borderId="1">
      <alignment horizontal="left" vertical="top"/>
      <protection locked="0"/>
    </xf>
    <xf numFmtId="49" fontId="85" fillId="4" borderId="1">
      <alignment horizontal="left" vertical="top"/>
      <protection locked="0"/>
    </xf>
    <xf numFmtId="49" fontId="85" fillId="0" borderId="1">
      <alignment horizontal="left" vertical="top"/>
      <protection locked="0"/>
    </xf>
    <xf numFmtId="49" fontId="85" fillId="0" borderId="1">
      <alignment horizontal="left" vertical="top"/>
      <protection locked="0"/>
    </xf>
    <xf numFmtId="49" fontId="85" fillId="82" borderId="1">
      <alignment horizontal="left" vertical="top"/>
      <protection locked="0"/>
    </xf>
    <xf numFmtId="49" fontId="85" fillId="82" borderId="1">
      <alignment horizontal="left" vertical="top"/>
      <protection locked="0"/>
    </xf>
    <xf numFmtId="0" fontId="85" fillId="0" borderId="0">
      <alignment horizontal="left" vertical="top" wrapText="1"/>
    </xf>
    <xf numFmtId="0" fontId="88" fillId="0" borderId="59">
      <alignment horizontal="left" vertical="top" wrapText="1"/>
    </xf>
    <xf numFmtId="49" fontId="45" fillId="0" borderId="0">
      <alignment horizontal="left" vertical="top" wrapText="1"/>
      <protection locked="0"/>
    </xf>
    <xf numFmtId="0" fontId="89" fillId="0" borderId="0">
      <alignment horizontal="left" vertical="top" wrapText="1"/>
    </xf>
    <xf numFmtId="49" fontId="45" fillId="0" borderId="1">
      <alignment horizontal="center" vertical="top" wrapText="1"/>
      <protection locked="0"/>
    </xf>
    <xf numFmtId="49" fontId="45" fillId="0" borderId="1">
      <alignment horizontal="center" vertical="top" wrapText="1"/>
      <protection locked="0"/>
    </xf>
    <xf numFmtId="49" fontId="85" fillId="0" borderId="0">
      <alignment horizontal="right" vertical="top"/>
      <protection locked="0"/>
    </xf>
    <xf numFmtId="49" fontId="85" fillId="4" borderId="1">
      <alignment horizontal="right" vertical="top"/>
      <protection locked="0"/>
    </xf>
    <xf numFmtId="49" fontId="85" fillId="4" borderId="1">
      <alignment horizontal="right" vertical="top"/>
      <protection locked="0"/>
    </xf>
    <xf numFmtId="0" fontId="85" fillId="4" borderId="1">
      <alignment horizontal="right" vertical="top"/>
      <protection locked="0"/>
    </xf>
    <xf numFmtId="0" fontId="85" fillId="4" borderId="1">
      <alignment horizontal="right" vertical="top"/>
      <protection locked="0"/>
    </xf>
    <xf numFmtId="49" fontId="85" fillId="0" borderId="1">
      <alignment horizontal="right" vertical="top"/>
      <protection locked="0"/>
    </xf>
    <xf numFmtId="49" fontId="85" fillId="0" borderId="1">
      <alignment horizontal="right" vertical="top"/>
      <protection locked="0"/>
    </xf>
    <xf numFmtId="0" fontId="85" fillId="0" borderId="1">
      <alignment horizontal="right" vertical="top"/>
      <protection locked="0"/>
    </xf>
    <xf numFmtId="0" fontId="85" fillId="0" borderId="1">
      <alignment horizontal="right" vertical="top"/>
      <protection locked="0"/>
    </xf>
    <xf numFmtId="49" fontId="85" fillId="82" borderId="1">
      <alignment horizontal="right" vertical="top"/>
      <protection locked="0"/>
    </xf>
    <xf numFmtId="49" fontId="85" fillId="82" borderId="1">
      <alignment horizontal="right" vertical="top"/>
      <protection locked="0"/>
    </xf>
    <xf numFmtId="0" fontId="85" fillId="82" borderId="1">
      <alignment horizontal="right" vertical="top"/>
      <protection locked="0"/>
    </xf>
    <xf numFmtId="0" fontId="85" fillId="82" borderId="1">
      <alignment horizontal="right" vertical="top"/>
      <protection locked="0"/>
    </xf>
    <xf numFmtId="49" fontId="45" fillId="0" borderId="0">
      <alignment horizontal="right" vertical="top" wrapText="1"/>
      <protection locked="0"/>
    </xf>
    <xf numFmtId="0" fontId="89" fillId="0" borderId="0">
      <alignment horizontal="right" vertical="top" wrapText="1"/>
    </xf>
    <xf numFmtId="49" fontId="45" fillId="0" borderId="0">
      <alignment horizontal="center" vertical="top" wrapText="1"/>
      <protection locked="0"/>
    </xf>
    <xf numFmtId="0" fontId="88" fillId="0" borderId="59">
      <alignment horizontal="center" vertical="top" wrapText="1"/>
    </xf>
    <xf numFmtId="49" fontId="85" fillId="0" borderId="1">
      <alignment horizontal="center" vertical="top" wrapText="1"/>
      <protection locked="0"/>
    </xf>
    <xf numFmtId="49" fontId="85" fillId="0" borderId="1">
      <alignment horizontal="center" vertical="top" wrapText="1"/>
      <protection locked="0"/>
    </xf>
    <xf numFmtId="0" fontId="85" fillId="0" borderId="1">
      <alignment horizontal="center" vertical="top" wrapText="1"/>
      <protection locked="0"/>
    </xf>
    <xf numFmtId="0" fontId="85" fillId="0" borderId="1">
      <alignment horizontal="center" vertical="top" wrapText="1"/>
      <protection locked="0"/>
    </xf>
    <xf numFmtId="0" fontId="31" fillId="3" borderId="0" applyNumberFormat="0" applyBorder="0" applyAlignment="0" applyProtection="0"/>
    <xf numFmtId="171" fontId="90" fillId="0" borderId="0" applyFill="0" applyBorder="0" applyAlignment="0"/>
    <xf numFmtId="172" fontId="90" fillId="0" borderId="0" applyFill="0" applyBorder="0" applyAlignment="0"/>
    <xf numFmtId="173" fontId="90" fillId="0" borderId="0" applyFill="0" applyBorder="0" applyAlignment="0"/>
    <xf numFmtId="174" fontId="90" fillId="0" borderId="0" applyFill="0" applyBorder="0" applyAlignment="0"/>
    <xf numFmtId="175" fontId="90" fillId="0" borderId="0" applyFill="0" applyBorder="0" applyAlignment="0"/>
    <xf numFmtId="171" fontId="90" fillId="0" borderId="0" applyFill="0" applyBorder="0" applyAlignment="0"/>
    <xf numFmtId="176" fontId="90" fillId="0" borderId="0" applyFill="0" applyBorder="0" applyAlignment="0"/>
    <xf numFmtId="172" fontId="90" fillId="0" borderId="0" applyFill="0" applyBorder="0" applyAlignment="0"/>
    <xf numFmtId="0" fontId="21" fillId="20" borderId="11" applyNumberFormat="0" applyAlignment="0" applyProtection="0"/>
    <xf numFmtId="0" fontId="26" fillId="21" borderId="17" applyNumberFormat="0" applyAlignment="0" applyProtection="0"/>
    <xf numFmtId="171" fontId="18" fillId="0" borderId="0" applyFont="0" applyFill="0" applyBorder="0" applyAlignment="0" applyProtection="0"/>
    <xf numFmtId="165" fontId="16" fillId="0" borderId="0" applyFont="0" applyFill="0" applyBorder="0" applyAlignment="0" applyProtection="0"/>
    <xf numFmtId="165" fontId="45" fillId="0" borderId="0" applyFont="0" applyFill="0" applyBorder="0" applyAlignment="0" applyProtection="0"/>
    <xf numFmtId="172" fontId="18" fillId="0" borderId="0" applyFont="0" applyFill="0" applyBorder="0" applyAlignment="0" applyProtection="0"/>
    <xf numFmtId="0" fontId="45" fillId="0" borderId="0"/>
    <xf numFmtId="0" fontId="45" fillId="0" borderId="0"/>
    <xf numFmtId="14" fontId="90" fillId="0" borderId="0" applyFill="0" applyBorder="0" applyAlignment="0"/>
    <xf numFmtId="0" fontId="91" fillId="0" borderId="0" applyNumberFormat="0" applyFill="0" applyBorder="0" applyAlignment="0" applyProtection="0"/>
    <xf numFmtId="177" fontId="29" fillId="0" borderId="0" applyFont="0" applyFill="0" applyBorder="0" applyAlignment="0" applyProtection="0"/>
    <xf numFmtId="178" fontId="29" fillId="0" borderId="0" applyFont="0" applyFill="0" applyBorder="0" applyAlignment="0" applyProtection="0"/>
    <xf numFmtId="0" fontId="92" fillId="83" borderId="0" applyNumberFormat="0" applyBorder="0" applyAlignment="0" applyProtection="0"/>
    <xf numFmtId="0" fontId="92" fillId="84" borderId="0" applyNumberFormat="0" applyBorder="0" applyAlignment="0" applyProtection="0"/>
    <xf numFmtId="0" fontId="92" fillId="84" borderId="0" applyNumberFormat="0" applyBorder="0" applyAlignment="0" applyProtection="0"/>
    <xf numFmtId="0" fontId="92" fillId="84" borderId="0" applyNumberFormat="0" applyBorder="0" applyAlignment="0" applyProtection="0"/>
    <xf numFmtId="0" fontId="92" fillId="84" borderId="0" applyNumberFormat="0" applyBorder="0" applyAlignment="0" applyProtection="0"/>
    <xf numFmtId="0" fontId="92" fillId="84" borderId="0" applyNumberFormat="0" applyBorder="0" applyAlignment="0" applyProtection="0"/>
    <xf numFmtId="0" fontId="92" fillId="85" borderId="0" applyNumberFormat="0" applyBorder="0" applyAlignment="0" applyProtection="0"/>
    <xf numFmtId="0" fontId="92" fillId="86" borderId="0" applyNumberFormat="0" applyBorder="0" applyAlignment="0" applyProtection="0"/>
    <xf numFmtId="0" fontId="92" fillId="86" borderId="0" applyNumberFormat="0" applyBorder="0" applyAlignment="0" applyProtection="0"/>
    <xf numFmtId="0" fontId="92" fillId="86" borderId="0" applyNumberFormat="0" applyBorder="0" applyAlignment="0" applyProtection="0"/>
    <xf numFmtId="0" fontId="92" fillId="86" borderId="0" applyNumberFormat="0" applyBorder="0" applyAlignment="0" applyProtection="0"/>
    <xf numFmtId="0" fontId="92" fillId="86" borderId="0" applyNumberFormat="0" applyBorder="0" applyAlignment="0" applyProtection="0"/>
    <xf numFmtId="0" fontId="92" fillId="87" borderId="0" applyNumberFormat="0" applyBorder="0" applyAlignment="0" applyProtection="0"/>
    <xf numFmtId="171" fontId="93" fillId="0" borderId="0" applyFill="0" applyBorder="0" applyAlignment="0"/>
    <xf numFmtId="172" fontId="93" fillId="0" borderId="0" applyFill="0" applyBorder="0" applyAlignment="0"/>
    <xf numFmtId="171" fontId="93" fillId="0" borderId="0" applyFill="0" applyBorder="0" applyAlignment="0"/>
    <xf numFmtId="176" fontId="93" fillId="0" borderId="0" applyFill="0" applyBorder="0" applyAlignment="0"/>
    <xf numFmtId="172" fontId="93" fillId="0" borderId="0" applyFill="0" applyBorder="0" applyAlignment="0"/>
    <xf numFmtId="0" fontId="46" fillId="0" borderId="0" applyFont="0" applyFill="0" applyBorder="0" applyAlignment="0" applyProtection="0"/>
    <xf numFmtId="179" fontId="46" fillId="0" borderId="0" applyFont="0" applyFill="0" applyBorder="0" applyAlignment="0" applyProtection="0"/>
    <xf numFmtId="0" fontId="94" fillId="0" borderId="0"/>
    <xf numFmtId="0" fontId="32" fillId="0" borderId="0" applyNumberFormat="0" applyFill="0" applyBorder="0" applyAlignment="0" applyProtection="0"/>
    <xf numFmtId="0" fontId="35" fillId="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95" fillId="0" borderId="60" applyNumberFormat="0" applyAlignment="0" applyProtection="0">
      <alignment horizontal="left" vertical="center"/>
    </xf>
    <xf numFmtId="0" fontId="95" fillId="0" borderId="7">
      <alignment horizontal="left" vertical="center"/>
    </xf>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19" fillId="7" borderId="11" applyNumberFormat="0" applyAlignment="0" applyProtection="0"/>
    <xf numFmtId="171" fontId="96" fillId="0" borderId="0" applyFill="0" applyBorder="0" applyAlignment="0"/>
    <xf numFmtId="172" fontId="96" fillId="0" borderId="0" applyFill="0" applyBorder="0" applyAlignment="0"/>
    <xf numFmtId="171" fontId="96" fillId="0" borderId="0" applyFill="0" applyBorder="0" applyAlignment="0"/>
    <xf numFmtId="176" fontId="96" fillId="0" borderId="0" applyFill="0" applyBorder="0" applyAlignment="0"/>
    <xf numFmtId="172" fontId="96" fillId="0" borderId="0" applyFill="0" applyBorder="0" applyAlignment="0"/>
    <xf numFmtId="0" fontId="33" fillId="0" borderId="19" applyNumberFormat="0" applyFill="0" applyAlignment="0" applyProtection="0"/>
    <xf numFmtId="0" fontId="45" fillId="0" borderId="0"/>
    <xf numFmtId="0" fontId="28" fillId="22" borderId="0" applyNumberFormat="0" applyBorder="0" applyAlignment="0" applyProtection="0"/>
    <xf numFmtId="0" fontId="97" fillId="79" borderId="0" applyNumberFormat="0" applyBorder="0" applyAlignment="0" applyProtection="0"/>
    <xf numFmtId="0" fontId="97" fillId="79" borderId="0" applyNumberFormat="0" applyBorder="0" applyAlignment="0" applyProtection="0"/>
    <xf numFmtId="0" fontId="97" fillId="79" borderId="0" applyNumberFormat="0" applyBorder="0" applyAlignment="0" applyProtection="0"/>
    <xf numFmtId="0" fontId="97" fillId="79" borderId="0" applyNumberFormat="0" applyBorder="0" applyAlignment="0" applyProtection="0"/>
    <xf numFmtId="0" fontId="85" fillId="0" borderId="61"/>
    <xf numFmtId="0" fontId="16" fillId="0" borderId="0"/>
    <xf numFmtId="0" fontId="78" fillId="88" borderId="0"/>
    <xf numFmtId="0" fontId="78" fillId="88" borderId="0"/>
    <xf numFmtId="0" fontId="45" fillId="0" borderId="0"/>
    <xf numFmtId="0" fontId="60" fillId="0" borderId="0"/>
    <xf numFmtId="0" fontId="45" fillId="23" borderId="18" applyNumberFormat="0" applyFont="0" applyAlignment="0" applyProtection="0"/>
    <xf numFmtId="0" fontId="78" fillId="78" borderId="62" applyNumberFormat="0" applyFont="0" applyAlignment="0" applyProtection="0"/>
    <xf numFmtId="0" fontId="78" fillId="78" borderId="62" applyNumberFormat="0" applyFont="0" applyAlignment="0" applyProtection="0"/>
    <xf numFmtId="0" fontId="78" fillId="78" borderId="62" applyNumberFormat="0" applyFont="0" applyAlignment="0" applyProtection="0"/>
    <xf numFmtId="0" fontId="78" fillId="78" borderId="62" applyNumberFormat="0" applyFont="0" applyAlignment="0" applyProtection="0"/>
    <xf numFmtId="0" fontId="20" fillId="20" borderId="12" applyNumberFormat="0" applyAlignment="0" applyProtection="0"/>
    <xf numFmtId="175" fontId="18" fillId="0" borderId="0" applyFont="0" applyFill="0" applyBorder="0" applyAlignment="0" applyProtection="0"/>
    <xf numFmtId="180" fontId="18" fillId="0" borderId="0" applyFont="0" applyFill="0" applyBorder="0" applyAlignment="0" applyProtection="0"/>
    <xf numFmtId="9" fontId="16" fillId="0" borderId="0" applyFont="0" applyFill="0" applyBorder="0" applyAlignment="0" applyProtection="0"/>
    <xf numFmtId="9" fontId="45" fillId="0" borderId="0" applyFont="0" applyFill="0" applyBorder="0" applyAlignment="0" applyProtection="0"/>
    <xf numFmtId="171" fontId="98" fillId="0" borderId="0" applyFill="0" applyBorder="0" applyAlignment="0"/>
    <xf numFmtId="172" fontId="98" fillId="0" borderId="0" applyFill="0" applyBorder="0" applyAlignment="0"/>
    <xf numFmtId="171" fontId="98" fillId="0" borderId="0" applyFill="0" applyBorder="0" applyAlignment="0"/>
    <xf numFmtId="176" fontId="98" fillId="0" borderId="0" applyFill="0" applyBorder="0" applyAlignment="0"/>
    <xf numFmtId="172" fontId="98" fillId="0" borderId="0" applyFill="0" applyBorder="0" applyAlignment="0"/>
    <xf numFmtId="4" fontId="99" fillId="22" borderId="63" applyNumberFormat="0" applyProtection="0">
      <alignment vertical="center"/>
    </xf>
    <xf numFmtId="4" fontId="100" fillId="22" borderId="62" applyNumberFormat="0" applyProtection="0">
      <alignment vertical="center"/>
    </xf>
    <xf numFmtId="4" fontId="100" fillId="22" borderId="62" applyNumberFormat="0" applyProtection="0">
      <alignment vertical="center"/>
    </xf>
    <xf numFmtId="4" fontId="100" fillId="22" borderId="62" applyNumberFormat="0" applyProtection="0">
      <alignment vertical="center"/>
    </xf>
    <xf numFmtId="4" fontId="100" fillId="22" borderId="62" applyNumberFormat="0" applyProtection="0">
      <alignment vertical="center"/>
    </xf>
    <xf numFmtId="4" fontId="100" fillId="22" borderId="62" applyNumberFormat="0" applyProtection="0">
      <alignment vertical="center"/>
    </xf>
    <xf numFmtId="4" fontId="90" fillId="89" borderId="12" applyNumberFormat="0" applyProtection="0">
      <alignment vertical="center"/>
    </xf>
    <xf numFmtId="4" fontId="101" fillId="89" borderId="12" applyNumberFormat="0" applyProtection="0">
      <alignment vertical="center"/>
    </xf>
    <xf numFmtId="4" fontId="85" fillId="89" borderId="62" applyNumberFormat="0" applyProtection="0">
      <alignment vertical="center"/>
    </xf>
    <xf numFmtId="4" fontId="85" fillId="89" borderId="62" applyNumberFormat="0" applyProtection="0">
      <alignment vertical="center"/>
    </xf>
    <xf numFmtId="4" fontId="85" fillId="89" borderId="62" applyNumberFormat="0" applyProtection="0">
      <alignment vertical="center"/>
    </xf>
    <xf numFmtId="4" fontId="85" fillId="89" borderId="62" applyNumberFormat="0" applyProtection="0">
      <alignment vertical="center"/>
    </xf>
    <xf numFmtId="4" fontId="85" fillId="89" borderId="62" applyNumberFormat="0" applyProtection="0">
      <alignment vertical="center"/>
    </xf>
    <xf numFmtId="4" fontId="99" fillId="22" borderId="63" applyNumberFormat="0" applyProtection="0">
      <alignment horizontal="left" vertical="center" indent="1"/>
    </xf>
    <xf numFmtId="4" fontId="100" fillId="89" borderId="62" applyNumberFormat="0" applyProtection="0">
      <alignment horizontal="left" vertical="center" indent="1"/>
    </xf>
    <xf numFmtId="4" fontId="100" fillId="89" borderId="62" applyNumberFormat="0" applyProtection="0">
      <alignment horizontal="left" vertical="center" indent="1"/>
    </xf>
    <xf numFmtId="4" fontId="100" fillId="89" borderId="62" applyNumberFormat="0" applyProtection="0">
      <alignment horizontal="left" vertical="center" indent="1"/>
    </xf>
    <xf numFmtId="4" fontId="100" fillId="89" borderId="62" applyNumberFormat="0" applyProtection="0">
      <alignment horizontal="left" vertical="center" indent="1"/>
    </xf>
    <xf numFmtId="4" fontId="100" fillId="89" borderId="62" applyNumberFormat="0" applyProtection="0">
      <alignment horizontal="left" vertical="center" indent="1"/>
    </xf>
    <xf numFmtId="4" fontId="90" fillId="89" borderId="12" applyNumberFormat="0" applyProtection="0">
      <alignment horizontal="left" vertical="center" indent="1"/>
    </xf>
    <xf numFmtId="4" fontId="90" fillId="89" borderId="12" applyNumberFormat="0" applyProtection="0">
      <alignment horizontal="left" vertical="center" indent="1"/>
    </xf>
    <xf numFmtId="0" fontId="85" fillId="22" borderId="63" applyNumberFormat="0" applyProtection="0">
      <alignment horizontal="left" vertical="top" indent="1"/>
    </xf>
    <xf numFmtId="0" fontId="85" fillId="22" borderId="63" applyNumberFormat="0" applyProtection="0">
      <alignment horizontal="left" vertical="top" indent="1"/>
    </xf>
    <xf numFmtId="0" fontId="85" fillId="22" borderId="63" applyNumberFormat="0" applyProtection="0">
      <alignment horizontal="left" vertical="top" indent="1"/>
    </xf>
    <xf numFmtId="0" fontId="85" fillId="22" borderId="63" applyNumberFormat="0" applyProtection="0">
      <alignment horizontal="left" vertical="top" indent="1"/>
    </xf>
    <xf numFmtId="0" fontId="85" fillId="22" borderId="63" applyNumberFormat="0" applyProtection="0">
      <alignment horizontal="left" vertical="top" indent="1"/>
    </xf>
    <xf numFmtId="0" fontId="102" fillId="57" borderId="64" applyNumberFormat="0" applyProtection="0">
      <alignment horizontal="center" vertical="center" wrapTex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90" fillId="90" borderId="12" applyNumberFormat="0" applyProtection="0">
      <alignment horizontal="right" vertical="center"/>
    </xf>
    <xf numFmtId="4" fontId="100" fillId="3" borderId="62" applyNumberFormat="0" applyProtection="0">
      <alignment horizontal="right" vertical="center"/>
    </xf>
    <xf numFmtId="4" fontId="100" fillId="3" borderId="62" applyNumberFormat="0" applyProtection="0">
      <alignment horizontal="right" vertical="center"/>
    </xf>
    <xf numFmtId="4" fontId="100" fillId="3" borderId="62" applyNumberFormat="0" applyProtection="0">
      <alignment horizontal="right" vertical="center"/>
    </xf>
    <xf numFmtId="4" fontId="100" fillId="3" borderId="62" applyNumberFormat="0" applyProtection="0">
      <alignment horizontal="right" vertical="center"/>
    </xf>
    <xf numFmtId="4" fontId="100" fillId="3" borderId="62" applyNumberFormat="0" applyProtection="0">
      <alignment horizontal="right" vertical="center"/>
    </xf>
    <xf numFmtId="4" fontId="90" fillId="91" borderId="12" applyNumberFormat="0" applyProtection="0">
      <alignment horizontal="right" vertical="center"/>
    </xf>
    <xf numFmtId="4" fontId="100" fillId="92" borderId="62" applyNumberFormat="0" applyProtection="0">
      <alignment horizontal="right" vertical="center"/>
    </xf>
    <xf numFmtId="4" fontId="100" fillId="92" borderId="62" applyNumberFormat="0" applyProtection="0">
      <alignment horizontal="right" vertical="center"/>
    </xf>
    <xf numFmtId="4" fontId="100" fillId="92" borderId="62" applyNumberFormat="0" applyProtection="0">
      <alignment horizontal="right" vertical="center"/>
    </xf>
    <xf numFmtId="4" fontId="100" fillId="92" borderId="62" applyNumberFormat="0" applyProtection="0">
      <alignment horizontal="right" vertical="center"/>
    </xf>
    <xf numFmtId="4" fontId="100" fillId="92" borderId="62" applyNumberFormat="0" applyProtection="0">
      <alignment horizontal="right" vertical="center"/>
    </xf>
    <xf numFmtId="4" fontId="90" fillId="93" borderId="12" applyNumberFormat="0" applyProtection="0">
      <alignment horizontal="right" vertical="center"/>
    </xf>
    <xf numFmtId="4" fontId="100" fillId="17" borderId="59" applyNumberFormat="0" applyProtection="0">
      <alignment horizontal="right" vertical="center"/>
    </xf>
    <xf numFmtId="4" fontId="100" fillId="17" borderId="59" applyNumberFormat="0" applyProtection="0">
      <alignment horizontal="right" vertical="center"/>
    </xf>
    <xf numFmtId="4" fontId="100" fillId="17" borderId="59" applyNumberFormat="0" applyProtection="0">
      <alignment horizontal="right" vertical="center"/>
    </xf>
    <xf numFmtId="4" fontId="100" fillId="17" borderId="59" applyNumberFormat="0" applyProtection="0">
      <alignment horizontal="right" vertical="center"/>
    </xf>
    <xf numFmtId="4" fontId="100" fillId="17" borderId="59" applyNumberFormat="0" applyProtection="0">
      <alignment horizontal="right" vertical="center"/>
    </xf>
    <xf numFmtId="4" fontId="90" fillId="94" borderId="12" applyNumberFormat="0" applyProtection="0">
      <alignment horizontal="right" vertical="center"/>
    </xf>
    <xf numFmtId="4" fontId="100" fillId="11" borderId="62" applyNumberFormat="0" applyProtection="0">
      <alignment horizontal="right" vertical="center"/>
    </xf>
    <xf numFmtId="4" fontId="100" fillId="11" borderId="62" applyNumberFormat="0" applyProtection="0">
      <alignment horizontal="right" vertical="center"/>
    </xf>
    <xf numFmtId="4" fontId="100" fillId="11" borderId="62" applyNumberFormat="0" applyProtection="0">
      <alignment horizontal="right" vertical="center"/>
    </xf>
    <xf numFmtId="4" fontId="100" fillId="11" borderId="62" applyNumberFormat="0" applyProtection="0">
      <alignment horizontal="right" vertical="center"/>
    </xf>
    <xf numFmtId="4" fontId="100" fillId="11" borderId="62" applyNumberFormat="0" applyProtection="0">
      <alignment horizontal="right" vertical="center"/>
    </xf>
    <xf numFmtId="4" fontId="90" fillId="95" borderId="12" applyNumberFormat="0" applyProtection="0">
      <alignment horizontal="right" vertical="center"/>
    </xf>
    <xf numFmtId="4" fontId="100" fillId="15" borderId="62" applyNumberFormat="0" applyProtection="0">
      <alignment horizontal="right" vertical="center"/>
    </xf>
    <xf numFmtId="4" fontId="100" fillId="15" borderId="62" applyNumberFormat="0" applyProtection="0">
      <alignment horizontal="right" vertical="center"/>
    </xf>
    <xf numFmtId="4" fontId="100" fillId="15" borderId="62" applyNumberFormat="0" applyProtection="0">
      <alignment horizontal="right" vertical="center"/>
    </xf>
    <xf numFmtId="4" fontId="100" fillId="15" borderId="62" applyNumberFormat="0" applyProtection="0">
      <alignment horizontal="right" vertical="center"/>
    </xf>
    <xf numFmtId="4" fontId="100" fillId="15" borderId="62" applyNumberFormat="0" applyProtection="0">
      <alignment horizontal="right" vertical="center"/>
    </xf>
    <xf numFmtId="4" fontId="90" fillId="96" borderId="12" applyNumberFormat="0" applyProtection="0">
      <alignment horizontal="right" vertical="center"/>
    </xf>
    <xf numFmtId="4" fontId="100" fillId="19" borderId="62" applyNumberFormat="0" applyProtection="0">
      <alignment horizontal="right" vertical="center"/>
    </xf>
    <xf numFmtId="4" fontId="100" fillId="19" borderId="62" applyNumberFormat="0" applyProtection="0">
      <alignment horizontal="right" vertical="center"/>
    </xf>
    <xf numFmtId="4" fontId="100" fillId="19" borderId="62" applyNumberFormat="0" applyProtection="0">
      <alignment horizontal="right" vertical="center"/>
    </xf>
    <xf numFmtId="4" fontId="100" fillId="19" borderId="62" applyNumberFormat="0" applyProtection="0">
      <alignment horizontal="right" vertical="center"/>
    </xf>
    <xf numFmtId="4" fontId="100" fillId="19" borderId="62" applyNumberFormat="0" applyProtection="0">
      <alignment horizontal="right" vertical="center"/>
    </xf>
    <xf numFmtId="4" fontId="90" fillId="97" borderId="12" applyNumberFormat="0" applyProtection="0">
      <alignment horizontal="right" vertical="center"/>
    </xf>
    <xf numFmtId="4" fontId="100" fillId="18" borderId="62" applyNumberFormat="0" applyProtection="0">
      <alignment horizontal="right" vertical="center"/>
    </xf>
    <xf numFmtId="4" fontId="100" fillId="18" borderId="62" applyNumberFormat="0" applyProtection="0">
      <alignment horizontal="right" vertical="center"/>
    </xf>
    <xf numFmtId="4" fontId="100" fillId="18" borderId="62" applyNumberFormat="0" applyProtection="0">
      <alignment horizontal="right" vertical="center"/>
    </xf>
    <xf numFmtId="4" fontId="100" fillId="18" borderId="62" applyNumberFormat="0" applyProtection="0">
      <alignment horizontal="right" vertical="center"/>
    </xf>
    <xf numFmtId="4" fontId="100" fillId="18" borderId="62" applyNumberFormat="0" applyProtection="0">
      <alignment horizontal="right" vertical="center"/>
    </xf>
    <xf numFmtId="4" fontId="90" fillId="98" borderId="12" applyNumberFormat="0" applyProtection="0">
      <alignment horizontal="right" vertical="center"/>
    </xf>
    <xf numFmtId="4" fontId="100" fillId="99" borderId="62" applyNumberFormat="0" applyProtection="0">
      <alignment horizontal="right" vertical="center"/>
    </xf>
    <xf numFmtId="4" fontId="100" fillId="99" borderId="62" applyNumberFormat="0" applyProtection="0">
      <alignment horizontal="right" vertical="center"/>
    </xf>
    <xf numFmtId="4" fontId="100" fillId="99" borderId="62" applyNumberFormat="0" applyProtection="0">
      <alignment horizontal="right" vertical="center"/>
    </xf>
    <xf numFmtId="4" fontId="100" fillId="99" borderId="62" applyNumberFormat="0" applyProtection="0">
      <alignment horizontal="right" vertical="center"/>
    </xf>
    <xf numFmtId="4" fontId="100" fillId="99" borderId="62" applyNumberFormat="0" applyProtection="0">
      <alignment horizontal="right" vertical="center"/>
    </xf>
    <xf numFmtId="4" fontId="90" fillId="100" borderId="12" applyNumberFormat="0" applyProtection="0">
      <alignment horizontal="right" vertical="center"/>
    </xf>
    <xf numFmtId="4" fontId="100" fillId="10" borderId="62" applyNumberFormat="0" applyProtection="0">
      <alignment horizontal="right" vertical="center"/>
    </xf>
    <xf numFmtId="4" fontId="100" fillId="10" borderId="62" applyNumberFormat="0" applyProtection="0">
      <alignment horizontal="right" vertical="center"/>
    </xf>
    <xf numFmtId="4" fontId="100" fillId="10" borderId="62" applyNumberFormat="0" applyProtection="0">
      <alignment horizontal="right" vertical="center"/>
    </xf>
    <xf numFmtId="4" fontId="100" fillId="10" borderId="62" applyNumberFormat="0" applyProtection="0">
      <alignment horizontal="right" vertical="center"/>
    </xf>
    <xf numFmtId="4" fontId="100" fillId="10" borderId="62" applyNumberFormat="0" applyProtection="0">
      <alignment horizontal="right" vertical="center"/>
    </xf>
    <xf numFmtId="4" fontId="99" fillId="101" borderId="12" applyNumberFormat="0" applyProtection="0">
      <alignment horizontal="left" vertical="center" indent="1"/>
    </xf>
    <xf numFmtId="4" fontId="100" fillId="102" borderId="59" applyNumberFormat="0" applyProtection="0">
      <alignment horizontal="left" vertical="center" indent="1"/>
    </xf>
    <xf numFmtId="4" fontId="100" fillId="102" borderId="59" applyNumberFormat="0" applyProtection="0">
      <alignment horizontal="left" vertical="center" indent="1"/>
    </xf>
    <xf numFmtId="4" fontId="100" fillId="102" borderId="59" applyNumberFormat="0" applyProtection="0">
      <alignment horizontal="left" vertical="center" indent="1"/>
    </xf>
    <xf numFmtId="4" fontId="100" fillId="102" borderId="59" applyNumberFormat="0" applyProtection="0">
      <alignment horizontal="left" vertical="center" indent="1"/>
    </xf>
    <xf numFmtId="4" fontId="100" fillId="102" borderId="59" applyNumberFormat="0" applyProtection="0">
      <alignment horizontal="left" vertical="center" indent="1"/>
    </xf>
    <xf numFmtId="4" fontId="90" fillId="103" borderId="65"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03" fillId="105" borderId="0"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0" fontId="29" fillId="57" borderId="64" applyNumberFormat="0" applyProtection="0">
      <alignment horizontal="left" vertical="center" indent="1"/>
    </xf>
    <xf numFmtId="4" fontId="100" fillId="106" borderId="62" applyNumberFormat="0" applyProtection="0">
      <alignment horizontal="right" vertical="center"/>
    </xf>
    <xf numFmtId="4" fontId="100" fillId="106" borderId="62" applyNumberFormat="0" applyProtection="0">
      <alignment horizontal="right" vertical="center"/>
    </xf>
    <xf numFmtId="4" fontId="100" fillId="106" borderId="62" applyNumberFormat="0" applyProtection="0">
      <alignment horizontal="right" vertical="center"/>
    </xf>
    <xf numFmtId="4" fontId="100" fillId="106" borderId="62" applyNumberFormat="0" applyProtection="0">
      <alignment horizontal="right" vertical="center"/>
    </xf>
    <xf numFmtId="4" fontId="100" fillId="106" borderId="62" applyNumberFormat="0" applyProtection="0">
      <alignment horizontal="right" vertical="center"/>
    </xf>
    <xf numFmtId="4" fontId="104" fillId="103" borderId="64" applyNumberFormat="0" applyProtection="0">
      <alignment horizontal="left" vertical="center" wrapText="1" indent="1"/>
    </xf>
    <xf numFmtId="4" fontId="100" fillId="107" borderId="59" applyNumberFormat="0" applyProtection="0">
      <alignment horizontal="left" vertical="center" indent="1"/>
    </xf>
    <xf numFmtId="4" fontId="100" fillId="107" borderId="59" applyNumberFormat="0" applyProtection="0">
      <alignment horizontal="left" vertical="center" indent="1"/>
    </xf>
    <xf numFmtId="4" fontId="100" fillId="107" borderId="59" applyNumberFormat="0" applyProtection="0">
      <alignment horizontal="left" vertical="center" indent="1"/>
    </xf>
    <xf numFmtId="4" fontId="100" fillId="107" borderId="59" applyNumberFormat="0" applyProtection="0">
      <alignment horizontal="left" vertical="center" indent="1"/>
    </xf>
    <xf numFmtId="4" fontId="100" fillId="107" borderId="59" applyNumberFormat="0" applyProtection="0">
      <alignment horizontal="left" vertical="center" indent="1"/>
    </xf>
    <xf numFmtId="4" fontId="104" fillId="108" borderId="64" applyNumberFormat="0" applyProtection="0">
      <alignment horizontal="left" vertical="center" wrapText="1" indent="1"/>
    </xf>
    <xf numFmtId="4" fontId="100" fillId="106" borderId="59" applyNumberFormat="0" applyProtection="0">
      <alignment horizontal="left" vertical="center" indent="1"/>
    </xf>
    <xf numFmtId="4" fontId="100" fillId="106" borderId="59" applyNumberFormat="0" applyProtection="0">
      <alignment horizontal="left" vertical="center" indent="1"/>
    </xf>
    <xf numFmtId="4" fontId="100" fillId="106" borderId="59" applyNumberFormat="0" applyProtection="0">
      <alignment horizontal="left" vertical="center" indent="1"/>
    </xf>
    <xf numFmtId="4" fontId="100" fillId="106" borderId="59" applyNumberFormat="0" applyProtection="0">
      <alignment horizontal="left" vertical="center" indent="1"/>
    </xf>
    <xf numFmtId="4" fontId="100" fillId="106" borderId="59" applyNumberFormat="0" applyProtection="0">
      <alignment horizontal="left" vertical="center" indent="1"/>
    </xf>
    <xf numFmtId="0" fontId="29" fillId="109" borderId="64" applyNumberFormat="0" applyProtection="0">
      <alignment horizontal="left" vertical="center" wrapText="1" indent="2"/>
    </xf>
    <xf numFmtId="0" fontId="100" fillId="20" borderId="62" applyNumberFormat="0" applyProtection="0">
      <alignment horizontal="left" vertical="center" indent="1"/>
    </xf>
    <xf numFmtId="0" fontId="100" fillId="20" borderId="62" applyNumberFormat="0" applyProtection="0">
      <alignment horizontal="left" vertical="center" indent="1"/>
    </xf>
    <xf numFmtId="0" fontId="100" fillId="20" borderId="62" applyNumberFormat="0" applyProtection="0">
      <alignment horizontal="left" vertical="center" indent="1"/>
    </xf>
    <xf numFmtId="0" fontId="100" fillId="20" borderId="62" applyNumberFormat="0" applyProtection="0">
      <alignment horizontal="left" vertical="center" indent="1"/>
    </xf>
    <xf numFmtId="0" fontId="100" fillId="20" borderId="62" applyNumberFormat="0" applyProtection="0">
      <alignment horizontal="left" vertical="center" indent="1"/>
    </xf>
    <xf numFmtId="0" fontId="100" fillId="20" borderId="62" applyNumberFormat="0" applyProtection="0">
      <alignment horizontal="left" vertical="center" indent="1"/>
    </xf>
    <xf numFmtId="0" fontId="29" fillId="104" borderId="63" applyNumberFormat="0" applyProtection="0">
      <alignment horizontal="left" vertical="center" indent="1"/>
    </xf>
    <xf numFmtId="0" fontId="105" fillId="108" borderId="64" applyNumberFormat="0" applyProtection="0">
      <alignment horizontal="center" vertical="center" wrapTex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29" fillId="104" borderId="63" applyNumberFormat="0" applyProtection="0">
      <alignment horizontal="left" vertical="top" indent="1"/>
    </xf>
    <xf numFmtId="0" fontId="29" fillId="110" borderId="64" applyNumberFormat="0" applyProtection="0">
      <alignment horizontal="left" vertical="center" wrapText="1" indent="4"/>
    </xf>
    <xf numFmtId="0" fontId="100" fillId="111" borderId="62" applyNumberFormat="0" applyProtection="0">
      <alignment horizontal="left" vertical="center" indent="1"/>
    </xf>
    <xf numFmtId="0" fontId="100" fillId="111" borderId="62" applyNumberFormat="0" applyProtection="0">
      <alignment horizontal="left" vertical="center" indent="1"/>
    </xf>
    <xf numFmtId="0" fontId="100" fillId="111" borderId="62" applyNumberFormat="0" applyProtection="0">
      <alignment horizontal="left" vertical="center" indent="1"/>
    </xf>
    <xf numFmtId="0" fontId="100" fillId="111" borderId="62" applyNumberFormat="0" applyProtection="0">
      <alignment horizontal="left" vertical="center" indent="1"/>
    </xf>
    <xf numFmtId="0" fontId="100" fillId="111" borderId="62" applyNumberFormat="0" applyProtection="0">
      <alignment horizontal="left" vertical="center" indent="1"/>
    </xf>
    <xf numFmtId="0" fontId="100" fillId="111" borderId="62" applyNumberFormat="0" applyProtection="0">
      <alignment horizontal="left" vertical="center" indent="1"/>
    </xf>
    <xf numFmtId="0" fontId="29" fillId="106" borderId="63" applyNumberFormat="0" applyProtection="0">
      <alignment horizontal="left" vertical="center" indent="1"/>
    </xf>
    <xf numFmtId="0" fontId="105" fillId="112" borderId="64" applyNumberFormat="0" applyProtection="0">
      <alignment horizontal="center" vertical="center" wrapTex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29" fillId="106" borderId="63" applyNumberFormat="0" applyProtection="0">
      <alignment horizontal="left" vertical="top" indent="1"/>
    </xf>
    <xf numFmtId="0" fontId="29" fillId="113" borderId="64" applyNumberFormat="0" applyProtection="0">
      <alignment horizontal="left" vertical="center" wrapText="1" indent="6"/>
    </xf>
    <xf numFmtId="0" fontId="100" fillId="8" borderId="62" applyNumberFormat="0" applyProtection="0">
      <alignment horizontal="left" vertical="center" indent="1"/>
    </xf>
    <xf numFmtId="0" fontId="100" fillId="8" borderId="62" applyNumberFormat="0" applyProtection="0">
      <alignment horizontal="left" vertical="center" indent="1"/>
    </xf>
    <xf numFmtId="0" fontId="100" fillId="8" borderId="62" applyNumberFormat="0" applyProtection="0">
      <alignment horizontal="left" vertical="center" indent="1"/>
    </xf>
    <xf numFmtId="0" fontId="100" fillId="8" borderId="62" applyNumberFormat="0" applyProtection="0">
      <alignment horizontal="left" vertical="center" indent="1"/>
    </xf>
    <xf numFmtId="0" fontId="100" fillId="8" borderId="62" applyNumberFormat="0" applyProtection="0">
      <alignment horizontal="left" vertical="center" indent="1"/>
    </xf>
    <xf numFmtId="0" fontId="100" fillId="8" borderId="62" applyNumberFormat="0" applyProtection="0">
      <alignment horizontal="left" vertical="center" indent="1"/>
    </xf>
    <xf numFmtId="0" fontId="29" fillId="114" borderId="12" applyNumberFormat="0" applyProtection="0">
      <alignment horizontal="left" vertical="center"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29" fillId="8" borderId="63" applyNumberFormat="0" applyProtection="0">
      <alignment horizontal="left" vertical="top" indent="1"/>
    </xf>
    <xf numFmtId="0" fontId="29" fillId="0" borderId="64" applyNumberFormat="0" applyProtection="0">
      <alignment horizontal="left" vertical="center" indent="1"/>
    </xf>
    <xf numFmtId="0" fontId="100" fillId="107" borderId="62" applyNumberFormat="0" applyProtection="0">
      <alignment horizontal="left" vertical="center" indent="1"/>
    </xf>
    <xf numFmtId="0" fontId="100" fillId="107" borderId="62" applyNumberFormat="0" applyProtection="0">
      <alignment horizontal="left" vertical="center" indent="1"/>
    </xf>
    <xf numFmtId="0" fontId="100" fillId="107" borderId="62" applyNumberFormat="0" applyProtection="0">
      <alignment horizontal="left" vertical="center" indent="1"/>
    </xf>
    <xf numFmtId="0" fontId="100" fillId="107" borderId="62" applyNumberFormat="0" applyProtection="0">
      <alignment horizontal="left" vertical="center" indent="1"/>
    </xf>
    <xf numFmtId="0" fontId="100" fillId="107" borderId="62" applyNumberFormat="0" applyProtection="0">
      <alignment horizontal="left" vertical="center" indent="1"/>
    </xf>
    <xf numFmtId="0" fontId="100" fillId="107" borderId="62" applyNumberFormat="0" applyProtection="0">
      <alignment horizontal="left" vertical="center" indent="1"/>
    </xf>
    <xf numFmtId="0" fontId="29" fillId="57" borderId="12" applyNumberFormat="0" applyProtection="0">
      <alignment horizontal="left" vertical="center"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29" fillId="107" borderId="63" applyNumberFormat="0" applyProtection="0">
      <alignment horizontal="left" vertical="top" indent="1"/>
    </xf>
    <xf numFmtId="0" fontId="29" fillId="115" borderId="1" applyNumberFormat="0">
      <protection locked="0"/>
    </xf>
    <xf numFmtId="0" fontId="29" fillId="115" borderId="1"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29" fillId="115" borderId="1" applyNumberFormat="0">
      <protection locked="0"/>
    </xf>
    <xf numFmtId="0" fontId="106" fillId="104" borderId="67" applyBorder="0"/>
    <xf numFmtId="4" fontId="90" fillId="116" borderId="12" applyNumberFormat="0" applyProtection="0">
      <alignment vertical="center"/>
    </xf>
    <xf numFmtId="4" fontId="107" fillId="23" borderId="63" applyNumberFormat="0" applyProtection="0">
      <alignment vertical="center"/>
    </xf>
    <xf numFmtId="4" fontId="107" fillId="23" borderId="63" applyNumberFormat="0" applyProtection="0">
      <alignment vertical="center"/>
    </xf>
    <xf numFmtId="4" fontId="107" fillId="23" borderId="63" applyNumberFormat="0" applyProtection="0">
      <alignment vertical="center"/>
    </xf>
    <xf numFmtId="4" fontId="107" fillId="23" borderId="63" applyNumberFormat="0" applyProtection="0">
      <alignment vertical="center"/>
    </xf>
    <xf numFmtId="4" fontId="107" fillId="23" borderId="63" applyNumberFormat="0" applyProtection="0">
      <alignment vertical="center"/>
    </xf>
    <xf numFmtId="4" fontId="101" fillId="116" borderId="12"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90" fillId="116" borderId="12" applyNumberFormat="0" applyProtection="0">
      <alignment horizontal="left" vertical="center" indent="1"/>
    </xf>
    <xf numFmtId="4" fontId="107" fillId="20" borderId="63" applyNumberFormat="0" applyProtection="0">
      <alignment horizontal="left" vertical="center" indent="1"/>
    </xf>
    <xf numFmtId="4" fontId="107" fillId="20" borderId="63" applyNumberFormat="0" applyProtection="0">
      <alignment horizontal="left" vertical="center" indent="1"/>
    </xf>
    <xf numFmtId="4" fontId="107" fillId="20" borderId="63" applyNumberFormat="0" applyProtection="0">
      <alignment horizontal="left" vertical="center" indent="1"/>
    </xf>
    <xf numFmtId="4" fontId="107" fillId="20" borderId="63" applyNumberFormat="0" applyProtection="0">
      <alignment horizontal="left" vertical="center" indent="1"/>
    </xf>
    <xf numFmtId="4" fontId="107" fillId="20" borderId="63" applyNumberFormat="0" applyProtection="0">
      <alignment horizontal="left" vertical="center" indent="1"/>
    </xf>
    <xf numFmtId="4" fontId="90" fillId="116" borderId="12" applyNumberFormat="0" applyProtection="0">
      <alignment horizontal="left" vertical="center" indent="1"/>
    </xf>
    <xf numFmtId="0" fontId="107" fillId="23" borderId="63" applyNumberFormat="0" applyProtection="0">
      <alignment horizontal="left" vertical="top" indent="1"/>
    </xf>
    <xf numFmtId="0" fontId="107" fillId="23" borderId="63" applyNumberFormat="0" applyProtection="0">
      <alignment horizontal="left" vertical="top" indent="1"/>
    </xf>
    <xf numFmtId="0" fontId="107" fillId="23" borderId="63" applyNumberFormat="0" applyProtection="0">
      <alignment horizontal="left" vertical="top" indent="1"/>
    </xf>
    <xf numFmtId="0" fontId="107" fillId="23" borderId="63" applyNumberFormat="0" applyProtection="0">
      <alignment horizontal="left" vertical="top" indent="1"/>
    </xf>
    <xf numFmtId="0" fontId="107" fillId="23" borderId="63" applyNumberFormat="0" applyProtection="0">
      <alignment horizontal="left" vertical="top" indent="1"/>
    </xf>
    <xf numFmtId="4" fontId="90" fillId="103" borderId="12" applyNumberFormat="0" applyProtection="0">
      <alignment horizontal="right" vertical="center"/>
    </xf>
    <xf numFmtId="4" fontId="100" fillId="0" borderId="62" applyNumberFormat="0" applyProtection="0">
      <alignment horizontal="right" vertical="center"/>
    </xf>
    <xf numFmtId="4" fontId="100" fillId="0" borderId="62" applyNumberFormat="0" applyProtection="0">
      <alignment horizontal="right" vertical="center"/>
    </xf>
    <xf numFmtId="4" fontId="100" fillId="0" borderId="62" applyNumberFormat="0" applyProtection="0">
      <alignment horizontal="right" vertical="center"/>
    </xf>
    <xf numFmtId="4" fontId="100" fillId="0" borderId="62" applyNumberFormat="0" applyProtection="0">
      <alignment horizontal="right" vertical="center"/>
    </xf>
    <xf numFmtId="4" fontId="100" fillId="0" borderId="62" applyNumberFormat="0" applyProtection="0">
      <alignment horizontal="right" vertical="center"/>
    </xf>
    <xf numFmtId="4" fontId="100" fillId="0" borderId="62" applyNumberFormat="0" applyProtection="0">
      <alignment horizontal="right" vertical="center"/>
    </xf>
    <xf numFmtId="4" fontId="101" fillId="103" borderId="12" applyNumberFormat="0" applyProtection="0">
      <alignment horizontal="right" vertical="center"/>
    </xf>
    <xf numFmtId="4" fontId="85" fillId="117" borderId="62" applyNumberFormat="0" applyProtection="0">
      <alignment horizontal="right" vertical="center"/>
    </xf>
    <xf numFmtId="4" fontId="85" fillId="117" borderId="62" applyNumberFormat="0" applyProtection="0">
      <alignment horizontal="right" vertical="center"/>
    </xf>
    <xf numFmtId="4" fontId="85" fillId="117" borderId="62" applyNumberFormat="0" applyProtection="0">
      <alignment horizontal="right" vertical="center"/>
    </xf>
    <xf numFmtId="4" fontId="85" fillId="117" borderId="62" applyNumberFormat="0" applyProtection="0">
      <alignment horizontal="right" vertical="center"/>
    </xf>
    <xf numFmtId="4" fontId="85" fillId="117" borderId="62" applyNumberFormat="0" applyProtection="0">
      <alignment horizontal="right" vertical="center"/>
    </xf>
    <xf numFmtId="0" fontId="29" fillId="57" borderId="68" applyNumberFormat="0" applyProtection="0">
      <alignment horizontal="left" vertical="center" wrapTex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0" fontId="105" fillId="7" borderId="64" applyNumberFormat="0" applyProtection="0">
      <alignment horizontal="center" vertical="center"/>
    </xf>
    <xf numFmtId="0" fontId="107" fillId="106" borderId="63" applyNumberFormat="0" applyProtection="0">
      <alignment horizontal="left" vertical="top" indent="1"/>
    </xf>
    <xf numFmtId="0" fontId="107" fillId="106" borderId="63" applyNumberFormat="0" applyProtection="0">
      <alignment horizontal="left" vertical="top" indent="1"/>
    </xf>
    <xf numFmtId="0" fontId="107" fillId="106" borderId="63" applyNumberFormat="0" applyProtection="0">
      <alignment horizontal="left" vertical="top" indent="1"/>
    </xf>
    <xf numFmtId="0" fontId="107" fillId="106" borderId="63" applyNumberFormat="0" applyProtection="0">
      <alignment horizontal="left" vertical="top" indent="1"/>
    </xf>
    <xf numFmtId="0" fontId="107" fillId="106" borderId="63" applyNumberFormat="0" applyProtection="0">
      <alignment horizontal="left" vertical="top" indent="1"/>
    </xf>
    <xf numFmtId="0" fontId="108" fillId="0" borderId="0" applyNumberFormat="0" applyProtection="0"/>
    <xf numFmtId="4" fontId="85" fillId="118" borderId="59" applyNumberFormat="0" applyProtection="0">
      <alignment horizontal="left" vertical="center" indent="1"/>
    </xf>
    <xf numFmtId="4" fontId="85" fillId="118" borderId="59" applyNumberFormat="0" applyProtection="0">
      <alignment horizontal="left" vertical="center" indent="1"/>
    </xf>
    <xf numFmtId="4" fontId="85" fillId="118" borderId="59" applyNumberFormat="0" applyProtection="0">
      <alignment horizontal="left" vertical="center" indent="1"/>
    </xf>
    <xf numFmtId="4" fontId="85" fillId="118" borderId="59" applyNumberFormat="0" applyProtection="0">
      <alignment horizontal="left" vertical="center" indent="1"/>
    </xf>
    <xf numFmtId="4" fontId="85" fillId="118" borderId="59" applyNumberFormat="0" applyProtection="0">
      <alignment horizontal="left" vertical="center" indent="1"/>
    </xf>
    <xf numFmtId="0" fontId="100" fillId="119" borderId="1"/>
    <xf numFmtId="0" fontId="100" fillId="119" borderId="1"/>
    <xf numFmtId="4" fontId="98" fillId="103" borderId="12" applyNumberFormat="0" applyProtection="0">
      <alignment horizontal="right" vertical="center"/>
    </xf>
    <xf numFmtId="4" fontId="85" fillId="115" borderId="62" applyNumberFormat="0" applyProtection="0">
      <alignment horizontal="right" vertical="center"/>
    </xf>
    <xf numFmtId="4" fontId="85" fillId="115" borderId="62" applyNumberFormat="0" applyProtection="0">
      <alignment horizontal="right" vertical="center"/>
    </xf>
    <xf numFmtId="4" fontId="85" fillId="115" borderId="62" applyNumberFormat="0" applyProtection="0">
      <alignment horizontal="right" vertical="center"/>
    </xf>
    <xf numFmtId="4" fontId="85" fillId="115" borderId="62" applyNumberFormat="0" applyProtection="0">
      <alignment horizontal="right" vertical="center"/>
    </xf>
    <xf numFmtId="4" fontId="85" fillId="115" borderId="62" applyNumberFormat="0" applyProtection="0">
      <alignment horizontal="right" vertical="center"/>
    </xf>
    <xf numFmtId="0" fontId="85" fillId="0" borderId="0" applyNumberFormat="0" applyFill="0" applyBorder="0" applyAlignment="0" applyProtection="0"/>
    <xf numFmtId="2" fontId="109" fillId="120" borderId="69" applyProtection="0"/>
    <xf numFmtId="2" fontId="109" fillId="120" borderId="69" applyProtection="0"/>
    <xf numFmtId="2" fontId="110" fillId="0" borderId="0" applyFill="0" applyBorder="0" applyProtection="0"/>
    <xf numFmtId="2" fontId="84" fillId="0" borderId="0" applyFill="0" applyBorder="0" applyProtection="0"/>
    <xf numFmtId="2" fontId="84" fillId="121" borderId="69" applyProtection="0"/>
    <xf numFmtId="2" fontId="84" fillId="122" borderId="69" applyProtection="0"/>
    <xf numFmtId="2" fontId="84" fillId="123" borderId="69" applyProtection="0"/>
    <xf numFmtId="2" fontId="84" fillId="123" borderId="69" applyProtection="0">
      <alignment horizontal="center"/>
    </xf>
    <xf numFmtId="2" fontId="84" fillId="122" borderId="69" applyProtection="0">
      <alignment horizontal="center"/>
    </xf>
    <xf numFmtId="49" fontId="90" fillId="0" borderId="0" applyFill="0" applyBorder="0" applyAlignment="0"/>
    <xf numFmtId="181" fontId="90" fillId="0" borderId="0" applyFill="0" applyBorder="0" applyAlignment="0"/>
    <xf numFmtId="182" fontId="90" fillId="0" borderId="0" applyFill="0" applyBorder="0" applyAlignment="0"/>
    <xf numFmtId="0" fontId="85" fillId="0" borderId="59">
      <alignment horizontal="left" vertical="top" wrapText="1"/>
    </xf>
    <xf numFmtId="0" fontId="27" fillId="0" borderId="0" applyNumberFormat="0" applyFill="0" applyBorder="0" applyAlignment="0" applyProtection="0"/>
    <xf numFmtId="0" fontId="25" fillId="0" borderId="16" applyNumberFormat="0" applyFill="0" applyAlignment="0" applyProtection="0"/>
    <xf numFmtId="0" fontId="34" fillId="0" borderId="0" applyNumberFormat="0" applyFill="0" applyBorder="0" applyAlignment="0" applyProtection="0"/>
    <xf numFmtId="0" fontId="75" fillId="33" borderId="0" applyNumberFormat="0" applyBorder="0" applyAlignment="0" applyProtection="0"/>
    <xf numFmtId="0" fontId="17" fillId="124"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75" fillId="37" borderId="0" applyNumberFormat="0" applyBorder="0" applyAlignment="0" applyProtection="0"/>
    <xf numFmtId="0" fontId="17" fillId="125"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75" fillId="41" borderId="0" applyNumberFormat="0" applyBorder="0" applyAlignment="0" applyProtection="0"/>
    <xf numFmtId="0" fontId="17" fillId="126"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75" fillId="45" borderId="0" applyNumberFormat="0" applyBorder="0" applyAlignment="0" applyProtection="0"/>
    <xf numFmtId="0" fontId="17" fillId="127"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11" fillId="49" borderId="0" applyNumberFormat="0" applyBorder="0" applyAlignment="0" applyProtection="0"/>
    <xf numFmtId="0" fontId="17" fillId="14" borderId="0" applyNumberFormat="0" applyBorder="0" applyAlignment="0" applyProtection="0"/>
    <xf numFmtId="0" fontId="75" fillId="49" borderId="0" applyNumberFormat="0" applyBorder="0" applyAlignment="0" applyProtection="0"/>
    <xf numFmtId="0" fontId="17" fillId="14" borderId="0" applyNumberFormat="0" applyBorder="0" applyAlignment="0" applyProtection="0"/>
    <xf numFmtId="0" fontId="17" fillId="128" borderId="0" applyNumberFormat="0" applyBorder="0" applyAlignment="0" applyProtection="0"/>
    <xf numFmtId="0" fontId="17" fillId="14" borderId="0" applyNumberFormat="0" applyBorder="0" applyAlignment="0" applyProtection="0"/>
    <xf numFmtId="0" fontId="75" fillId="53" borderId="0" applyNumberFormat="0" applyBorder="0" applyAlignment="0" applyProtection="0"/>
    <xf numFmtId="0" fontId="17" fillId="12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68" fillId="29" borderId="53" applyNumberFormat="0" applyAlignment="0" applyProtection="0"/>
    <xf numFmtId="0" fontId="19" fillId="130" borderId="11" applyNumberFormat="0" applyAlignment="0" applyProtection="0"/>
    <xf numFmtId="0" fontId="19" fillId="7" borderId="11" applyNumberFormat="0" applyAlignment="0" applyProtection="0"/>
    <xf numFmtId="0" fontId="19" fillId="7" borderId="11" applyNumberFormat="0" applyAlignment="0" applyProtection="0"/>
    <xf numFmtId="0" fontId="69" fillId="30" borderId="54" applyNumberFormat="0" applyAlignment="0" applyProtection="0"/>
    <xf numFmtId="0" fontId="20" fillId="131" borderId="12" applyNumberFormat="0" applyAlignment="0" applyProtection="0"/>
    <xf numFmtId="0" fontId="20" fillId="20" borderId="12" applyNumberFormat="0" applyAlignment="0" applyProtection="0"/>
    <xf numFmtId="0" fontId="20" fillId="20" borderId="12" applyNumberFormat="0" applyAlignment="0" applyProtection="0"/>
    <xf numFmtId="0" fontId="70" fillId="30" borderId="53" applyNumberFormat="0" applyAlignment="0" applyProtection="0"/>
    <xf numFmtId="0" fontId="21" fillId="131" borderId="11" applyNumberFormat="0" applyAlignment="0" applyProtection="0"/>
    <xf numFmtId="0" fontId="21" fillId="20" borderId="11" applyNumberFormat="0" applyAlignment="0" applyProtection="0"/>
    <xf numFmtId="0" fontId="21" fillId="20" borderId="11" applyNumberFormat="0" applyAlignment="0" applyProtection="0"/>
    <xf numFmtId="0" fontId="112" fillId="0" borderId="0" applyNumberFormat="0" applyFill="0" applyBorder="0" applyAlignment="0" applyProtection="0"/>
    <xf numFmtId="169" fontId="45" fillId="0" borderId="0" applyFont="0" applyFill="0" applyBorder="0" applyAlignment="0" applyProtection="0"/>
    <xf numFmtId="169" fontId="16" fillId="0" borderId="0" applyFont="0" applyFill="0" applyBorder="0" applyAlignment="0" applyProtection="0"/>
    <xf numFmtId="44" fontId="45" fillId="0" borderId="0" applyFont="0" applyFill="0" applyBorder="0" applyAlignment="0" applyProtection="0"/>
    <xf numFmtId="169" fontId="79" fillId="0" borderId="0" applyFont="0" applyFill="0" applyBorder="0" applyAlignment="0" applyProtection="0"/>
    <xf numFmtId="0" fontId="62" fillId="0" borderId="50"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3" fillId="0" borderId="51"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4" fillId="0" borderId="52"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6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 fillId="0" borderId="58"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72" fillId="31" borderId="56" applyNumberFormat="0" applyAlignment="0" applyProtection="0"/>
    <xf numFmtId="0" fontId="26" fillId="132" borderId="17" applyNumberFormat="0" applyAlignment="0" applyProtection="0"/>
    <xf numFmtId="0" fontId="26" fillId="21" borderId="17" applyNumberFormat="0" applyAlignment="0" applyProtection="0"/>
    <xf numFmtId="0" fontId="26" fillId="21" borderId="17" applyNumberFormat="0" applyAlignment="0" applyProtection="0"/>
    <xf numFmtId="0" fontId="61"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67" fillId="28" borderId="0" applyNumberFormat="0" applyBorder="0" applyAlignment="0" applyProtection="0"/>
    <xf numFmtId="0" fontId="28" fillId="133"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9" fillId="0" borderId="0"/>
    <xf numFmtId="4" fontId="11" fillId="0" borderId="0">
      <alignment vertical="center"/>
    </xf>
    <xf numFmtId="0" fontId="45" fillId="0" borderId="0"/>
    <xf numFmtId="4" fontId="11" fillId="0" borderId="0">
      <alignment vertical="center"/>
    </xf>
    <xf numFmtId="0" fontId="1" fillId="0" borderId="0"/>
    <xf numFmtId="0" fontId="1" fillId="0" borderId="0"/>
    <xf numFmtId="0" fontId="45" fillId="0" borderId="0"/>
    <xf numFmtId="0" fontId="3" fillId="0" borderId="0"/>
    <xf numFmtId="0" fontId="3" fillId="0" borderId="0"/>
    <xf numFmtId="0" fontId="29"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13" fillId="0" borderId="0"/>
    <xf numFmtId="0" fontId="1" fillId="0" borderId="0"/>
    <xf numFmtId="0" fontId="1" fillId="0" borderId="0"/>
    <xf numFmtId="0" fontId="16" fillId="0" borderId="0"/>
    <xf numFmtId="0" fontId="45" fillId="0" borderId="0"/>
    <xf numFmtId="0" fontId="1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6" fillId="0" borderId="0"/>
    <xf numFmtId="0" fontId="45" fillId="0" borderId="0"/>
    <xf numFmtId="0" fontId="16" fillId="0" borderId="0"/>
    <xf numFmtId="0" fontId="29" fillId="0" borderId="0"/>
    <xf numFmtId="0" fontId="29" fillId="0" borderId="0"/>
    <xf numFmtId="0" fontId="1" fillId="0" borderId="0"/>
    <xf numFmtId="0" fontId="1" fillId="0" borderId="0"/>
    <xf numFmtId="0" fontId="46" fillId="0" borderId="0"/>
    <xf numFmtId="0" fontId="1" fillId="0" borderId="0"/>
    <xf numFmtId="0" fontId="16" fillId="0" borderId="0"/>
    <xf numFmtId="0" fontId="29" fillId="0" borderId="0"/>
    <xf numFmtId="0" fontId="29" fillId="0" borderId="0"/>
    <xf numFmtId="4" fontId="11" fillId="0" borderId="0">
      <alignment vertical="center"/>
    </xf>
    <xf numFmtId="0" fontId="16" fillId="0" borderId="0"/>
    <xf numFmtId="0" fontId="29" fillId="0" borderId="0"/>
    <xf numFmtId="0" fontId="29" fillId="0" borderId="0"/>
    <xf numFmtId="4" fontId="11" fillId="0" borderId="0">
      <alignment vertical="center"/>
    </xf>
    <xf numFmtId="0" fontId="29" fillId="0" borderId="0"/>
    <xf numFmtId="0" fontId="29" fillId="0" borderId="0"/>
    <xf numFmtId="0" fontId="45" fillId="0" borderId="0"/>
    <xf numFmtId="0" fontId="45"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7"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45" fillId="0" borderId="0"/>
    <xf numFmtId="0" fontId="29" fillId="0" borderId="0"/>
    <xf numFmtId="0" fontId="3" fillId="0" borderId="0"/>
    <xf numFmtId="0" fontId="45" fillId="0" borderId="0"/>
    <xf numFmtId="0" fontId="29" fillId="0" borderId="0"/>
    <xf numFmtId="0" fontId="16" fillId="0" borderId="0"/>
    <xf numFmtId="0" fontId="16" fillId="0" borderId="0"/>
    <xf numFmtId="0" fontId="16" fillId="0" borderId="0"/>
    <xf numFmtId="0" fontId="45" fillId="0" borderId="0"/>
    <xf numFmtId="0" fontId="29" fillId="0" borderId="0"/>
    <xf numFmtId="0" fontId="16" fillId="0" borderId="0"/>
    <xf numFmtId="0" fontId="16" fillId="0" borderId="0"/>
    <xf numFmtId="0" fontId="16" fillId="0" borderId="0"/>
    <xf numFmtId="0" fontId="29" fillId="0" borderId="0"/>
    <xf numFmtId="0" fontId="16" fillId="0" borderId="0"/>
    <xf numFmtId="0" fontId="76" fillId="0" borderId="0"/>
    <xf numFmtId="0" fontId="114"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79" fillId="0" borderId="0"/>
    <xf numFmtId="0" fontId="11" fillId="0" borderId="0"/>
    <xf numFmtId="0" fontId="115" fillId="0" borderId="0"/>
    <xf numFmtId="0" fontId="29"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45" fillId="0" borderId="0"/>
    <xf numFmtId="0" fontId="29" fillId="0" borderId="0"/>
    <xf numFmtId="0" fontId="29" fillId="0" borderId="0">
      <alignment wrapText="1"/>
    </xf>
    <xf numFmtId="0" fontId="7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45" fillId="0" borderId="0"/>
    <xf numFmtId="0" fontId="29" fillId="0" borderId="0"/>
    <xf numFmtId="0" fontId="29" fillId="0" borderId="0"/>
    <xf numFmtId="0" fontId="46" fillId="0" borderId="0"/>
    <xf numFmtId="0" fontId="16" fillId="0" borderId="0"/>
    <xf numFmtId="0" fontId="29" fillId="0" borderId="0"/>
    <xf numFmtId="0" fontId="29" fillId="0" borderId="0"/>
    <xf numFmtId="0" fontId="46" fillId="0" borderId="0"/>
    <xf numFmtId="183" fontId="116" fillId="0" borderId="0"/>
    <xf numFmtId="0" fontId="29" fillId="0" borderId="0"/>
    <xf numFmtId="0" fontId="46" fillId="0" borderId="0"/>
    <xf numFmtId="0" fontId="18" fillId="0" borderId="0"/>
    <xf numFmtId="0" fontId="29" fillId="0" borderId="0"/>
    <xf numFmtId="0" fontId="46" fillId="0" borderId="0"/>
    <xf numFmtId="0" fontId="45" fillId="0" borderId="0"/>
    <xf numFmtId="0" fontId="29" fillId="0" borderId="0"/>
    <xf numFmtId="0" fontId="46" fillId="0" borderId="0"/>
    <xf numFmtId="0" fontId="29" fillId="0" borderId="0"/>
    <xf numFmtId="0" fontId="46" fillId="0" borderId="0"/>
    <xf numFmtId="0" fontId="4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29" fillId="0" borderId="0"/>
    <xf numFmtId="0" fontId="45" fillId="0" borderId="0"/>
    <xf numFmtId="0" fontId="1" fillId="0" borderId="0"/>
    <xf numFmtId="0" fontId="1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45" fillId="0" borderId="0"/>
    <xf numFmtId="0" fontId="1" fillId="0" borderId="0"/>
    <xf numFmtId="0" fontId="1" fillId="0" borderId="0"/>
    <xf numFmtId="0" fontId="16" fillId="0" borderId="0"/>
    <xf numFmtId="0" fontId="1" fillId="0" borderId="0"/>
    <xf numFmtId="0" fontId="1" fillId="0" borderId="0"/>
    <xf numFmtId="0" fontId="82"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29" fillId="0" borderId="0"/>
    <xf numFmtId="0" fontId="46" fillId="0" borderId="0"/>
    <xf numFmtId="183" fontId="116" fillId="0" borderId="0"/>
    <xf numFmtId="0" fontId="29" fillId="0" borderId="0"/>
    <xf numFmtId="183" fontId="116" fillId="0" borderId="0"/>
    <xf numFmtId="0" fontId="29" fillId="0" borderId="0"/>
    <xf numFmtId="183" fontId="116" fillId="0" borderId="0"/>
    <xf numFmtId="0" fontId="29" fillId="0" borderId="0"/>
    <xf numFmtId="0" fontId="29" fillId="0" borderId="0"/>
    <xf numFmtId="0" fontId="29" fillId="0" borderId="0"/>
    <xf numFmtId="0" fontId="46" fillId="0" borderId="0"/>
    <xf numFmtId="0" fontId="29" fillId="0" borderId="0"/>
    <xf numFmtId="0" fontId="29" fillId="0" borderId="0"/>
    <xf numFmtId="0" fontId="46" fillId="0" borderId="0"/>
    <xf numFmtId="0" fontId="29" fillId="0" borderId="0"/>
    <xf numFmtId="0" fontId="11" fillId="0" borderId="0"/>
    <xf numFmtId="0" fontId="29" fillId="0" borderId="0"/>
    <xf numFmtId="0" fontId="29" fillId="0" borderId="0"/>
    <xf numFmtId="0" fontId="29" fillId="0" borderId="0"/>
    <xf numFmtId="0" fontId="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183" fontId="116" fillId="0" borderId="0"/>
    <xf numFmtId="0" fontId="1" fillId="0" borderId="0"/>
    <xf numFmtId="0" fontId="1" fillId="0" borderId="0"/>
    <xf numFmtId="0" fontId="45" fillId="0" borderId="0"/>
    <xf numFmtId="0" fontId="1" fillId="0" borderId="0"/>
    <xf numFmtId="0" fontId="29" fillId="0" borderId="0"/>
    <xf numFmtId="0" fontId="16" fillId="0" borderId="0"/>
    <xf numFmtId="0" fontId="16" fillId="0" borderId="0"/>
    <xf numFmtId="0" fontId="16" fillId="0" borderId="0"/>
    <xf numFmtId="0" fontId="3" fillId="0" borderId="0"/>
    <xf numFmtId="0" fontId="29" fillId="0" borderId="0"/>
    <xf numFmtId="0" fontId="115"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6" fillId="0" borderId="0"/>
    <xf numFmtId="0" fontId="29" fillId="0" borderId="0"/>
    <xf numFmtId="0" fontId="46" fillId="0" borderId="0"/>
    <xf numFmtId="0" fontId="29" fillId="0" borderId="0"/>
    <xf numFmtId="0" fontId="29" fillId="0" borderId="0"/>
    <xf numFmtId="0" fontId="4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29" fillId="0" borderId="0"/>
    <xf numFmtId="0" fontId="29" fillId="0" borderId="0"/>
    <xf numFmtId="0" fontId="46" fillId="0" borderId="0"/>
    <xf numFmtId="0" fontId="29" fillId="0" borderId="0"/>
    <xf numFmtId="0" fontId="117" fillId="0" borderId="0"/>
    <xf numFmtId="0" fontId="46" fillId="0" borderId="0"/>
    <xf numFmtId="0" fontId="29" fillId="0" borderId="0"/>
    <xf numFmtId="0" fontId="76" fillId="0" borderId="0"/>
    <xf numFmtId="0" fontId="46" fillId="0" borderId="0"/>
    <xf numFmtId="0" fontId="29"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29" fillId="0" borderId="0"/>
    <xf numFmtId="0" fontId="29" fillId="0" borderId="0"/>
    <xf numFmtId="0" fontId="45" fillId="0" borderId="0"/>
    <xf numFmtId="0" fontId="118" fillId="0" borderId="0"/>
    <xf numFmtId="0" fontId="29" fillId="0" borderId="0"/>
    <xf numFmtId="0" fontId="29" fillId="0" borderId="0"/>
    <xf numFmtId="0" fontId="117"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11" fillId="0" borderId="0"/>
    <xf numFmtId="0" fontId="29"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3" fillId="0" borderId="0"/>
    <xf numFmtId="0" fontId="4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4" fontId="11" fillId="0" borderId="0">
      <alignment vertical="center"/>
    </xf>
    <xf numFmtId="0" fontId="45" fillId="0" borderId="0"/>
    <xf numFmtId="0" fontId="11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0" fontId="29" fillId="0" borderId="0"/>
    <xf numFmtId="0" fontId="16" fillId="0" borderId="0"/>
    <xf numFmtId="0" fontId="1" fillId="0" borderId="0"/>
    <xf numFmtId="0" fontId="1" fillId="0" borderId="0"/>
    <xf numFmtId="0" fontId="1" fillId="0" borderId="0"/>
    <xf numFmtId="0" fontId="1" fillId="0" borderId="0"/>
    <xf numFmtId="0" fontId="77"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6" fillId="27" borderId="0" applyNumberFormat="0" applyBorder="0" applyAlignment="0" applyProtection="0"/>
    <xf numFmtId="0" fontId="31" fillId="134"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74"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45" fillId="23" borderId="18"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16" fillId="23" borderId="18" applyNumberFormat="0" applyFont="0" applyAlignment="0" applyProtection="0"/>
    <xf numFmtId="0" fontId="16" fillId="23" borderId="18" applyNumberFormat="0" applyFont="0" applyAlignment="0" applyProtection="0"/>
    <xf numFmtId="0" fontId="45" fillId="23" borderId="18" applyNumberFormat="0" applyFont="0" applyAlignment="0" applyProtection="0"/>
    <xf numFmtId="179" fontId="45" fillId="23" borderId="18" applyNumberFormat="0" applyFont="0" applyAlignment="0" applyProtection="0"/>
    <xf numFmtId="0" fontId="82" fillId="135" borderId="18" applyNumberFormat="0" applyAlignment="0" applyProtection="0"/>
    <xf numFmtId="0" fontId="45" fillId="23" borderId="18" applyNumberFormat="0" applyFont="0" applyAlignment="0" applyProtection="0"/>
    <xf numFmtId="9" fontId="45" fillId="0" borderId="0" applyFont="0" applyFill="0" applyBorder="0" applyAlignment="0" applyProtection="0"/>
    <xf numFmtId="9" fontId="45"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15" fillId="0" borderId="0" applyFont="0" applyFill="0" applyBorder="0" applyAlignment="0" applyProtection="0"/>
    <xf numFmtId="9" fontId="16" fillId="0" borderId="0" applyFont="0" applyFill="0" applyBorder="0" applyAlignment="0" applyProtection="0"/>
    <xf numFmtId="9" fontId="76" fillId="0" borderId="0" applyFont="0" applyFill="0" applyBorder="0" applyAlignment="0" applyProtection="0"/>
    <xf numFmtId="9" fontId="16" fillId="0" borderId="0" applyFont="0" applyFill="0" applyBorder="0" applyAlignment="0" applyProtection="0"/>
    <xf numFmtId="9" fontId="86"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29" fillId="0" borderId="0" applyFont="0" applyFill="0" applyBorder="0" applyAlignment="0" applyProtection="0"/>
    <xf numFmtId="0" fontId="80" fillId="0" borderId="23"/>
    <xf numFmtId="0" fontId="71" fillId="0" borderId="55"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60"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184" fontId="78" fillId="0" borderId="0">
      <alignment vertical="top"/>
    </xf>
    <xf numFmtId="0" fontId="81" fillId="0" borderId="0"/>
    <xf numFmtId="0" fontId="60" fillId="0" borderId="0"/>
    <xf numFmtId="0" fontId="81" fillId="0" borderId="0"/>
    <xf numFmtId="38" fontId="78" fillId="0" borderId="0">
      <alignment vertical="top"/>
    </xf>
    <xf numFmtId="38" fontId="78" fillId="0" borderId="0">
      <alignment vertical="top"/>
    </xf>
    <xf numFmtId="184" fontId="78" fillId="0" borderId="0">
      <alignment vertical="top"/>
    </xf>
    <xf numFmtId="0" fontId="60" fillId="0" borderId="0"/>
    <xf numFmtId="0" fontId="81" fillId="0" borderId="0"/>
    <xf numFmtId="0" fontId="60" fillId="0" borderId="0"/>
    <xf numFmtId="168" fontId="78" fillId="0" borderId="0">
      <alignment vertical="top"/>
    </xf>
    <xf numFmtId="168" fontId="78" fillId="0" borderId="0">
      <alignment vertical="top"/>
    </xf>
    <xf numFmtId="0" fontId="81" fillId="0" borderId="0"/>
    <xf numFmtId="0" fontId="60" fillId="0" borderId="0"/>
    <xf numFmtId="168" fontId="78" fillId="0" borderId="0">
      <alignment vertical="top"/>
    </xf>
    <xf numFmtId="0" fontId="81" fillId="0" borderId="0"/>
    <xf numFmtId="0" fontId="60" fillId="0" borderId="0"/>
    <xf numFmtId="0" fontId="81" fillId="0" borderId="0"/>
    <xf numFmtId="0" fontId="60" fillId="0" borderId="0"/>
    <xf numFmtId="0" fontId="81" fillId="0" borderId="0"/>
    <xf numFmtId="0" fontId="82" fillId="0" borderId="0"/>
    <xf numFmtId="0" fontId="81" fillId="0" borderId="0"/>
    <xf numFmtId="38" fontId="78" fillId="0" borderId="0">
      <alignment vertical="top"/>
    </xf>
    <xf numFmtId="0" fontId="82" fillId="0" borderId="6" applyBorder="0" applyAlignment="0">
      <alignment horizontal="left" wrapText="1"/>
    </xf>
    <xf numFmtId="0" fontId="73"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38" fontId="85" fillId="0" borderId="0" applyFont="0" applyFill="0" applyBorder="0" applyAlignment="0" applyProtection="0"/>
    <xf numFmtId="40" fontId="8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8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16"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5" fontId="76" fillId="0" borderId="0" applyFont="0" applyFill="0" applyBorder="0" applyAlignment="0" applyProtection="0"/>
    <xf numFmtId="164" fontId="45"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94" fillId="0" borderId="0" applyFont="0" applyFill="0" applyBorder="0" applyAlignment="0" applyProtection="0"/>
    <xf numFmtId="165" fontId="94" fillId="0" borderId="0" applyFont="0" applyFill="0" applyBorder="0" applyAlignment="0" applyProtection="0"/>
    <xf numFmtId="165" fontId="45"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4" fontId="1" fillId="0" borderId="0" applyFont="0" applyFill="0" applyBorder="0" applyAlignment="0" applyProtection="0"/>
    <xf numFmtId="165" fontId="45" fillId="0" borderId="0" applyFont="0" applyFill="0" applyBorder="0" applyAlignment="0" applyProtection="0"/>
    <xf numFmtId="164" fontId="1"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76" fillId="0" borderId="0" applyFont="0" applyFill="0" applyBorder="0" applyAlignment="0" applyProtection="0"/>
    <xf numFmtId="164" fontId="45"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4" fontId="29" fillId="0" borderId="0" applyFont="0" applyFill="0" applyBorder="0" applyAlignment="0" applyProtection="0"/>
    <xf numFmtId="165" fontId="76"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85" fontId="2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118"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86" fontId="2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0" fontId="65" fillId="26" borderId="0" applyNumberFormat="0" applyBorder="0" applyAlignment="0" applyProtection="0"/>
    <xf numFmtId="0" fontId="35" fillId="136" borderId="0" applyNumberFormat="0" applyBorder="0" applyAlignment="0" applyProtection="0"/>
    <xf numFmtId="0" fontId="35" fillId="4" borderId="0" applyNumberFormat="0" applyBorder="0" applyAlignment="0" applyProtection="0"/>
    <xf numFmtId="0" fontId="97" fillId="4" borderId="0" applyNumberFormat="0" applyBorder="0" applyAlignment="0" applyProtection="0"/>
    <xf numFmtId="0" fontId="35" fillId="4" borderId="0" applyNumberFormat="0" applyBorder="0" applyAlignment="0" applyProtection="0"/>
    <xf numFmtId="0" fontId="25" fillId="0" borderId="16" applyNumberFormat="0" applyFill="0" applyAlignment="0" applyProtection="0"/>
    <xf numFmtId="0" fontId="19" fillId="130" borderId="11" applyNumberFormat="0" applyAlignment="0" applyProtection="0"/>
    <xf numFmtId="0" fontId="25" fillId="0" borderId="16" applyNumberFormat="0" applyFill="0" applyAlignment="0" applyProtection="0"/>
    <xf numFmtId="0" fontId="31" fillId="134" borderId="0" applyNumberFormat="0" applyBorder="0" applyAlignment="0" applyProtection="0"/>
    <xf numFmtId="0" fontId="17" fillId="125" borderId="0" applyNumberFormat="0" applyBorder="0" applyAlignment="0" applyProtection="0"/>
    <xf numFmtId="0" fontId="31" fillId="134" borderId="0" applyNumberFormat="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29" fillId="135" borderId="18" applyNumberFormat="0" applyAlignment="0" applyProtection="0"/>
    <xf numFmtId="0" fontId="22" fillId="0" borderId="13" applyNumberFormat="0" applyFill="0" applyAlignment="0" applyProtection="0"/>
    <xf numFmtId="0" fontId="29" fillId="135" borderId="18" applyNumberFormat="0" applyAlignment="0" applyProtection="0"/>
    <xf numFmtId="0" fontId="17" fillId="137" borderId="0" applyNumberFormat="0" applyBorder="0" applyAlignment="0" applyProtection="0"/>
    <xf numFmtId="0" fontId="33" fillId="0" borderId="19" applyNumberFormat="0" applyFill="0" applyAlignment="0" applyProtection="0"/>
    <xf numFmtId="0" fontId="26" fillId="132" borderId="17" applyNumberFormat="0" applyAlignment="0" applyProtection="0"/>
    <xf numFmtId="0" fontId="34" fillId="0" borderId="0" applyNumberFormat="0" applyFill="0" applyBorder="0" applyAlignment="0" applyProtection="0"/>
    <xf numFmtId="165" fontId="1" fillId="0" borderId="0" applyFont="0" applyFill="0" applyBorder="0" applyAlignment="0" applyProtection="0"/>
    <xf numFmtId="0" fontId="11" fillId="0" borderId="0"/>
    <xf numFmtId="0" fontId="18" fillId="0" borderId="0"/>
    <xf numFmtId="0" fontId="30" fillId="0" borderId="0"/>
    <xf numFmtId="0" fontId="11" fillId="0" borderId="0"/>
    <xf numFmtId="0" fontId="1" fillId="0" borderId="0"/>
    <xf numFmtId="0" fontId="1" fillId="0" borderId="0"/>
    <xf numFmtId="0" fontId="1" fillId="0" borderId="0"/>
    <xf numFmtId="0" fontId="16" fillId="23" borderId="18" applyNumberFormat="0" applyFont="0" applyAlignment="0" applyProtection="0"/>
    <xf numFmtId="167" fontId="1"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xf numFmtId="9" fontId="1" fillId="0" borderId="0" applyFont="0" applyFill="0" applyBorder="0" applyAlignment="0" applyProtection="0"/>
  </cellStyleXfs>
  <cellXfs count="31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5" xfId="50" applyFont="1" applyBorder="1" applyAlignment="1">
      <alignment vertical="center"/>
    </xf>
    <xf numFmtId="0" fontId="56" fillId="0" borderId="26" xfId="50" applyFont="1" applyBorder="1" applyAlignment="1">
      <alignment vertical="center"/>
    </xf>
    <xf numFmtId="0" fontId="56" fillId="0" borderId="1" xfId="50" applyFont="1" applyBorder="1" applyAlignment="1">
      <alignment vertical="center"/>
    </xf>
    <xf numFmtId="0" fontId="57" fillId="0" borderId="0" xfId="50" applyFont="1"/>
    <xf numFmtId="0" fontId="54" fillId="0" borderId="29" xfId="50" applyFont="1" applyBorder="1" applyAlignment="1">
      <alignment horizontal="center" vertical="center"/>
    </xf>
    <xf numFmtId="0" fontId="54" fillId="0" borderId="0" xfId="50" applyFont="1" applyAlignment="1">
      <alignment vertical="center"/>
    </xf>
    <xf numFmtId="0" fontId="54" fillId="0" borderId="1" xfId="50" applyFont="1" applyBorder="1" applyAlignment="1">
      <alignment horizontal="center" vertical="center"/>
    </xf>
    <xf numFmtId="0" fontId="54" fillId="0" borderId="0" xfId="50" applyFont="1" applyAlignment="1">
      <alignment horizontal="center" vertical="center"/>
    </xf>
    <xf numFmtId="0" fontId="40" fillId="0" borderId="0" xfId="50" applyFont="1" applyAlignment="1">
      <alignment horizontal="center"/>
    </xf>
    <xf numFmtId="0" fontId="59" fillId="0" borderId="0" xfId="50" applyFont="1" applyAlignment="1">
      <alignment vertical="center" wrapText="1"/>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0" borderId="1" xfId="1" applyFont="1" applyBorder="1" applyAlignment="1">
      <alignment vertical="center" wrapText="1"/>
    </xf>
    <xf numFmtId="0" fontId="4" fillId="25" borderId="0" xfId="1" applyFont="1" applyFill="1" applyAlignment="1">
      <alignment horizontal="center" vertical="center"/>
    </xf>
    <xf numFmtId="0" fontId="11" fillId="25" borderId="1" xfId="61" applyFont="1" applyFill="1" applyBorder="1" applyAlignment="1">
      <alignment horizontal="center" vertical="center" wrapText="1"/>
    </xf>
    <xf numFmtId="49" fontId="11" fillId="25" borderId="1" xfId="61" applyNumberFormat="1" applyFont="1" applyFill="1" applyBorder="1" applyAlignment="1">
      <alignment horizontal="center" vertical="center"/>
    </xf>
    <xf numFmtId="0" fontId="11" fillId="25" borderId="1" xfId="61" applyFont="1" applyFill="1" applyBorder="1" applyAlignment="1">
      <alignment horizontal="center" vertical="center"/>
    </xf>
    <xf numFmtId="0" fontId="10" fillId="0" borderId="1" xfId="0" applyFont="1" applyBorder="1" applyAlignment="1">
      <alignment horizontal="center" vertical="center"/>
    </xf>
    <xf numFmtId="0" fontId="11" fillId="0" borderId="1" xfId="61" applyFont="1" applyBorder="1" applyAlignment="1">
      <alignment horizontal="center" vertical="center" wrapText="1"/>
    </xf>
    <xf numFmtId="0" fontId="11" fillId="25" borderId="0" xfId="61" applyFont="1" applyFill="1" applyAlignment="1">
      <alignment horizontal="center" vertical="center"/>
    </xf>
    <xf numFmtId="0" fontId="7" fillId="0" borderId="70" xfId="1" applyFont="1" applyBorder="1" applyAlignment="1">
      <alignment vertical="center" wrapText="1"/>
    </xf>
    <xf numFmtId="0" fontId="7" fillId="0" borderId="70" xfId="1" applyFont="1" applyBorder="1" applyAlignment="1">
      <alignment horizontal="center" vertical="center" wrapText="1"/>
    </xf>
    <xf numFmtId="0" fontId="7" fillId="25" borderId="70" xfId="1" applyFont="1" applyFill="1" applyBorder="1" applyAlignment="1">
      <alignment horizontal="center" vertical="center" wrapText="1"/>
    </xf>
    <xf numFmtId="0" fontId="7" fillId="0" borderId="72" xfId="1" applyFont="1" applyBorder="1" applyAlignment="1">
      <alignment horizontal="center" vertical="center" wrapText="1"/>
    </xf>
    <xf numFmtId="49" fontId="7" fillId="0" borderId="70" xfId="1" applyNumberFormat="1" applyFont="1" applyBorder="1" applyAlignment="1">
      <alignment vertical="center"/>
    </xf>
    <xf numFmtId="0" fontId="7" fillId="0" borderId="72" xfId="1" applyFont="1" applyBorder="1" applyAlignment="1">
      <alignment horizontal="left" vertical="center" wrapText="1"/>
    </xf>
    <xf numFmtId="49" fontId="7" fillId="25" borderId="70" xfId="1" applyNumberFormat="1" applyFont="1" applyFill="1" applyBorder="1" applyAlignment="1">
      <alignment horizontal="center" vertical="center" wrapText="1"/>
    </xf>
    <xf numFmtId="0" fontId="7" fillId="0" borderId="72" xfId="1" applyFont="1" applyBorder="1" applyAlignment="1">
      <alignment vertical="center" wrapText="1"/>
    </xf>
    <xf numFmtId="0" fontId="7" fillId="0" borderId="70" xfId="1" applyFont="1" applyBorder="1" applyAlignment="1">
      <alignment horizontal="left" vertical="center" wrapText="1"/>
    </xf>
    <xf numFmtId="0" fontId="36" fillId="25" borderId="70" xfId="1" applyFont="1" applyFill="1" applyBorder="1" applyAlignment="1">
      <alignment horizontal="center" vertical="center" wrapText="1"/>
    </xf>
    <xf numFmtId="0" fontId="3" fillId="0" borderId="70" xfId="1" applyBorder="1" applyAlignment="1">
      <alignment horizontal="center" vertical="center"/>
    </xf>
    <xf numFmtId="0" fontId="11" fillId="0" borderId="72" xfId="2" applyBorder="1" applyAlignment="1">
      <alignment vertical="center" wrapText="1"/>
    </xf>
    <xf numFmtId="0" fontId="120" fillId="0" borderId="70" xfId="1" applyFont="1" applyBorder="1" applyAlignment="1">
      <alignment horizontal="center" vertical="center" wrapText="1"/>
    </xf>
    <xf numFmtId="10" fontId="7" fillId="25" borderId="70" xfId="1" applyNumberFormat="1" applyFont="1" applyFill="1" applyBorder="1" applyAlignment="1">
      <alignment horizontal="center" vertical="center" wrapText="1"/>
    </xf>
    <xf numFmtId="0" fontId="119" fillId="0" borderId="75" xfId="0" applyFont="1" applyBorder="1" applyAlignment="1">
      <alignment horizontal="center" vertical="center" wrapText="1"/>
    </xf>
    <xf numFmtId="49" fontId="11" fillId="0" borderId="70" xfId="61" applyNumberFormat="1" applyFont="1" applyBorder="1" applyAlignment="1">
      <alignment horizontal="center" vertical="center" wrapText="1"/>
    </xf>
    <xf numFmtId="0" fontId="40" fillId="0" borderId="70" xfId="49" applyFont="1" applyBorder="1" applyAlignment="1">
      <alignment horizontal="center" vertical="center" wrapText="1"/>
    </xf>
    <xf numFmtId="0" fontId="40" fillId="0" borderId="70" xfId="49" applyFont="1" applyBorder="1" applyAlignment="1">
      <alignment horizontal="center" vertical="center"/>
    </xf>
    <xf numFmtId="0" fontId="37" fillId="0" borderId="70" xfId="49" applyFont="1" applyBorder="1" applyAlignment="1">
      <alignment horizontal="center" vertical="center"/>
    </xf>
    <xf numFmtId="1" fontId="37" fillId="0" borderId="70" xfId="49" applyNumberFormat="1" applyFont="1" applyBorder="1" applyAlignment="1">
      <alignment horizontal="center" vertical="center"/>
    </xf>
    <xf numFmtId="49" fontId="37" fillId="0" borderId="70" xfId="49" applyNumberFormat="1" applyFont="1" applyBorder="1" applyAlignment="1">
      <alignment horizontal="center" vertical="center"/>
    </xf>
    <xf numFmtId="0" fontId="38" fillId="0" borderId="70" xfId="0" applyFont="1" applyBorder="1" applyAlignment="1">
      <alignment horizontal="center" vertical="center" wrapText="1"/>
    </xf>
    <xf numFmtId="187" fontId="38" fillId="138" borderId="70" xfId="0" applyNumberFormat="1" applyFont="1" applyFill="1" applyBorder="1" applyAlignment="1">
      <alignment horizontal="center" vertical="center" wrapText="1"/>
    </xf>
    <xf numFmtId="187" fontId="37" fillId="0" borderId="70" xfId="49" applyNumberFormat="1" applyFont="1" applyBorder="1" applyAlignment="1">
      <alignment horizontal="center" vertical="center"/>
    </xf>
    <xf numFmtId="0" fontId="121" fillId="0" borderId="70" xfId="0" applyFont="1" applyBorder="1" applyAlignment="1" applyProtection="1">
      <alignment horizontal="center" vertical="center" wrapText="1"/>
      <protection locked="0"/>
    </xf>
    <xf numFmtId="188" fontId="37" fillId="0" borderId="70" xfId="49" applyNumberFormat="1" applyFont="1" applyBorder="1" applyAlignment="1">
      <alignment horizontal="center" vertical="center"/>
    </xf>
    <xf numFmtId="14" fontId="37" fillId="0" borderId="70" xfId="49" applyNumberFormat="1" applyFont="1" applyBorder="1" applyAlignment="1">
      <alignment horizontal="center" vertical="center"/>
    </xf>
    <xf numFmtId="168" fontId="37" fillId="0" borderId="70" xfId="49" applyNumberFormat="1" applyFont="1" applyBorder="1" applyAlignment="1">
      <alignment horizontal="center" vertical="center"/>
    </xf>
    <xf numFmtId="187" fontId="121" fillId="0" borderId="70" xfId="0" applyNumberFormat="1" applyFont="1" applyBorder="1" applyAlignment="1">
      <alignment horizontal="center" vertical="center"/>
    </xf>
    <xf numFmtId="187" fontId="38" fillId="25" borderId="70" xfId="76" applyNumberFormat="1" applyFont="1" applyFill="1" applyBorder="1" applyAlignment="1">
      <alignment horizontal="center" vertical="center" wrapText="1"/>
    </xf>
    <xf numFmtId="49" fontId="121" fillId="0" borderId="70" xfId="0" applyNumberFormat="1" applyFont="1" applyBorder="1" applyAlignment="1">
      <alignment horizontal="center" vertical="center" wrapText="1"/>
    </xf>
    <xf numFmtId="14" fontId="37" fillId="0" borderId="70" xfId="0" applyNumberFormat="1" applyFont="1" applyBorder="1" applyAlignment="1" applyProtection="1">
      <alignment horizontal="center" vertical="center"/>
      <protection locked="0"/>
    </xf>
    <xf numFmtId="188" fontId="37" fillId="0" borderId="70" xfId="49" applyNumberFormat="1" applyFont="1" applyBorder="1" applyAlignment="1">
      <alignment horizontal="center" vertical="center" wrapText="1"/>
    </xf>
    <xf numFmtId="49" fontId="37" fillId="0" borderId="70" xfId="49" applyNumberFormat="1" applyFont="1" applyBorder="1" applyAlignment="1">
      <alignment horizontal="center" vertical="center" wrapText="1"/>
    </xf>
    <xf numFmtId="0" fontId="78" fillId="0" borderId="0" xfId="1081" applyAlignment="1">
      <alignment horizontal="left"/>
    </xf>
    <xf numFmtId="0" fontId="119" fillId="0" borderId="0" xfId="1081" applyFont="1" applyAlignment="1">
      <alignment horizontal="left"/>
    </xf>
    <xf numFmtId="0" fontId="119" fillId="0" borderId="0" xfId="1081" applyFont="1" applyAlignment="1">
      <alignment horizontal="right"/>
    </xf>
    <xf numFmtId="0" fontId="78" fillId="0" borderId="0" xfId="1081"/>
    <xf numFmtId="0" fontId="125" fillId="0" borderId="75" xfId="1081" applyFont="1" applyBorder="1" applyAlignment="1">
      <alignment horizontal="center" vertical="center" wrapText="1"/>
    </xf>
    <xf numFmtId="0" fontId="125" fillId="0" borderId="75" xfId="1081" applyFont="1" applyBorder="1" applyAlignment="1">
      <alignment horizontal="center" wrapText="1"/>
    </xf>
    <xf numFmtId="0" fontId="126" fillId="0" borderId="75" xfId="1081" applyFont="1" applyBorder="1" applyAlignment="1">
      <alignment horizontal="center" vertical="center" wrapText="1"/>
    </xf>
    <xf numFmtId="0" fontId="126" fillId="0" borderId="75" xfId="1081" applyFont="1" applyBorder="1" applyAlignment="1">
      <alignment horizontal="left" vertical="center" wrapText="1"/>
    </xf>
    <xf numFmtId="189" fontId="126" fillId="0" borderId="75" xfId="1081" applyNumberFormat="1" applyFont="1" applyBorder="1" applyAlignment="1">
      <alignment horizontal="center" vertical="center" wrapText="1"/>
    </xf>
    <xf numFmtId="0" fontId="106" fillId="0" borderId="0" xfId="1081" applyFont="1" applyAlignment="1">
      <alignment horizontal="left"/>
    </xf>
    <xf numFmtId="0" fontId="125" fillId="0" borderId="75" xfId="1081" applyFont="1" applyBorder="1" applyAlignment="1">
      <alignment horizontal="left" vertical="center" wrapText="1"/>
    </xf>
    <xf numFmtId="189" fontId="125" fillId="0" borderId="75" xfId="1081" applyNumberFormat="1" applyFont="1" applyBorder="1" applyAlignment="1">
      <alignment horizontal="center" vertical="center" wrapText="1"/>
    </xf>
    <xf numFmtId="49" fontId="126" fillId="0" borderId="75" xfId="1081"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90" fontId="41" fillId="0" borderId="44" xfId="2" applyNumberFormat="1" applyFont="1" applyBorder="1" applyAlignment="1">
      <alignment horizontal="center"/>
    </xf>
    <xf numFmtId="0" fontId="41" fillId="0" borderId="44" xfId="2" applyFont="1" applyBorder="1" applyAlignment="1">
      <alignment horizontal="center" vertical="top" wrapText="1"/>
    </xf>
    <xf numFmtId="191" fontId="41" fillId="0" borderId="44" xfId="2" applyNumberFormat="1" applyFont="1" applyBorder="1" applyAlignment="1">
      <alignment horizontal="center" vertical="top" wrapText="1"/>
    </xf>
    <xf numFmtId="9" fontId="41" fillId="0" borderId="44" xfId="1908" applyFont="1" applyBorder="1" applyAlignment="1">
      <alignment horizontal="center" vertical="top" wrapText="1"/>
    </xf>
    <xf numFmtId="192" fontId="41" fillId="0" borderId="44" xfId="2" applyNumberFormat="1" applyFont="1" applyBorder="1" applyAlignment="1">
      <alignment horizontal="center" vertical="top" wrapText="1"/>
    </xf>
    <xf numFmtId="193" fontId="41" fillId="0" borderId="44" xfId="2" applyNumberFormat="1" applyFont="1" applyBorder="1" applyAlignment="1">
      <alignment horizontal="center" vertical="top" wrapText="1"/>
    </xf>
    <xf numFmtId="9" fontId="122" fillId="0" borderId="75" xfId="1908" applyFont="1" applyBorder="1" applyAlignment="1">
      <alignment horizontal="center" wrapText="1"/>
    </xf>
    <xf numFmtId="0" fontId="119" fillId="0" borderId="75" xfId="0" applyFont="1" applyBorder="1" applyAlignment="1">
      <alignment horizontal="center" wrapText="1"/>
    </xf>
    <xf numFmtId="9" fontId="119" fillId="0" borderId="75" xfId="1908" applyFont="1" applyBorder="1" applyAlignment="1">
      <alignment horizontal="center" wrapText="1"/>
    </xf>
    <xf numFmtId="9" fontId="119" fillId="0" borderId="75" xfId="0" applyNumberFormat="1" applyFont="1" applyBorder="1" applyAlignment="1">
      <alignment horizontal="center" wrapText="1"/>
    </xf>
    <xf numFmtId="0" fontId="42" fillId="0" borderId="82" xfId="2" applyFont="1" applyBorder="1" applyAlignment="1">
      <alignment vertical="top" wrapText="1"/>
    </xf>
    <xf numFmtId="0" fontId="41" fillId="0" borderId="7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119" fillId="0" borderId="75" xfId="1081" applyFont="1" applyBorder="1" applyAlignment="1">
      <alignment horizontal="center" vertical="center" wrapText="1"/>
    </xf>
    <xf numFmtId="0" fontId="122" fillId="0" borderId="75" xfId="1081" applyFont="1" applyBorder="1" applyAlignment="1">
      <alignment horizontal="left" wrapText="1"/>
    </xf>
    <xf numFmtId="0" fontId="119" fillId="0" borderId="75" xfId="1081" applyFont="1" applyBorder="1" applyAlignment="1">
      <alignment horizontal="left" wrapText="1"/>
    </xf>
    <xf numFmtId="0" fontId="122" fillId="0" borderId="75" xfId="0" applyFont="1" applyBorder="1" applyAlignment="1">
      <alignment horizontal="center" vertical="center" wrapText="1"/>
    </xf>
    <xf numFmtId="0" fontId="122" fillId="0" borderId="75" xfId="1081" applyFont="1" applyBorder="1" applyAlignment="1">
      <alignment horizontal="center" vertical="center" wrapText="1"/>
    </xf>
    <xf numFmtId="0" fontId="122" fillId="0" borderId="0" xfId="1081" applyFont="1" applyAlignment="1">
      <alignment horizontal="left"/>
    </xf>
    <xf numFmtId="14" fontId="119" fillId="0" borderId="75" xfId="0" applyNumberFormat="1" applyFont="1" applyBorder="1" applyAlignment="1">
      <alignment horizontal="center" vertical="center" wrapText="1"/>
    </xf>
    <xf numFmtId="49" fontId="7" fillId="0" borderId="72" xfId="1" applyNumberFormat="1" applyFont="1" applyBorder="1" applyAlignment="1">
      <alignment horizontal="center" vertical="center"/>
    </xf>
    <xf numFmtId="49" fontId="7" fillId="0" borderId="73" xfId="1" applyNumberFormat="1" applyFont="1" applyBorder="1" applyAlignment="1">
      <alignment horizontal="center" vertical="center"/>
    </xf>
    <xf numFmtId="49" fontId="7" fillId="0" borderId="76"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25" borderId="0" xfId="1" applyFont="1" applyFill="1" applyAlignment="1">
      <alignment horizontal="center" vertical="center"/>
    </xf>
    <xf numFmtId="0" fontId="7" fillId="25" borderId="0" xfId="1" applyFont="1" applyFill="1" applyAlignment="1">
      <alignment horizontal="center" vertical="center"/>
    </xf>
    <xf numFmtId="0" fontId="9" fillId="25" borderId="0" xfId="1" applyFont="1" applyFill="1" applyAlignment="1">
      <alignment horizontal="center" vertical="top" wrapText="1"/>
    </xf>
    <xf numFmtId="0" fontId="9" fillId="25" borderId="0" xfId="1" applyFont="1" applyFill="1" applyAlignment="1">
      <alignment horizontal="center" vertical="top"/>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4" fillId="0" borderId="0" xfId="50" applyFont="1"/>
    <xf numFmtId="0" fontId="56" fillId="0" borderId="42" xfId="50" applyFont="1" applyBorder="1" applyAlignment="1">
      <alignment horizontal="center" vertical="center"/>
    </xf>
    <xf numFmtId="0" fontId="54" fillId="0" borderId="30" xfId="50" applyFont="1" applyBorder="1" applyAlignment="1">
      <alignment vertical="center"/>
    </xf>
    <xf numFmtId="0" fontId="54" fillId="0" borderId="29" xfId="50" applyFont="1" applyBorder="1" applyAlignment="1">
      <alignment vertical="center"/>
    </xf>
    <xf numFmtId="0" fontId="54" fillId="0" borderId="29" xfId="50" applyFont="1" applyBorder="1" applyAlignment="1">
      <alignment horizontal="center" vertical="center"/>
    </xf>
    <xf numFmtId="0" fontId="56" fillId="0" borderId="20" xfId="50" applyFont="1" applyBorder="1" applyAlignment="1">
      <alignment horizont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38"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Border="1" applyAlignment="1">
      <alignment horizontal="center" vertical="center"/>
    </xf>
    <xf numFmtId="0" fontId="54" fillId="0" borderId="28" xfId="50" applyFont="1" applyBorder="1" applyAlignment="1">
      <alignment vertical="center"/>
    </xf>
    <xf numFmtId="0" fontId="54" fillId="0" borderId="1"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1"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6" xfId="50" applyFont="1" applyBorder="1" applyAlignment="1">
      <alignment vertical="center"/>
    </xf>
    <xf numFmtId="0" fontId="54" fillId="0" borderId="25" xfId="50" applyFont="1" applyBorder="1" applyAlignment="1">
      <alignment vertical="center"/>
    </xf>
    <xf numFmtId="0" fontId="54" fillId="0" borderId="37" xfId="50" applyFont="1" applyBorder="1" applyAlignment="1">
      <alignment vertical="center"/>
    </xf>
    <xf numFmtId="0" fontId="54" fillId="0" borderId="6" xfId="50" applyFont="1" applyBorder="1" applyAlignment="1">
      <alignmen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4" xfId="50" applyFont="1" applyBorder="1" applyAlignment="1">
      <alignment horizontal="left" vertical="center"/>
    </xf>
    <xf numFmtId="0" fontId="56" fillId="0" borderId="30" xfId="50" applyFont="1" applyBorder="1" applyAlignment="1">
      <alignment horizontal="left" vertical="center"/>
    </xf>
    <xf numFmtId="0" fontId="56" fillId="0" borderId="29" xfId="50" applyFont="1" applyBorder="1" applyAlignment="1">
      <alignment horizontal="left" vertical="center"/>
    </xf>
    <xf numFmtId="0" fontId="54" fillId="0" borderId="33" xfId="50" applyFont="1" applyBorder="1" applyAlignment="1">
      <alignment vertical="center"/>
    </xf>
    <xf numFmtId="0" fontId="54" fillId="0" borderId="2" xfId="50" applyFont="1" applyBorder="1" applyAlignment="1">
      <alignment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7"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28" xfId="50" applyFont="1" applyBorder="1" applyAlignment="1">
      <alignment vertical="center"/>
    </xf>
    <xf numFmtId="0" fontId="56" fillId="0" borderId="1" xfId="50" applyFont="1" applyBorder="1" applyAlignment="1">
      <alignment vertical="center"/>
    </xf>
    <xf numFmtId="0" fontId="56" fillId="0" borderId="32" xfId="50" applyFont="1" applyBorder="1" applyAlignment="1">
      <alignment vertical="center"/>
    </xf>
    <xf numFmtId="0" fontId="56" fillId="0" borderId="31" xfId="50" applyFont="1" applyBorder="1" applyAlignment="1">
      <alignment vertical="center"/>
    </xf>
    <xf numFmtId="0" fontId="56" fillId="0" borderId="24" xfId="50" applyFont="1" applyBorder="1" applyAlignment="1">
      <alignment vertical="center"/>
    </xf>
    <xf numFmtId="0" fontId="56" fillId="0" borderId="27"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119" fillId="0" borderId="77" xfId="1081" applyFont="1" applyBorder="1" applyAlignment="1">
      <alignment horizontal="center" vertical="center" wrapText="1"/>
    </xf>
    <xf numFmtId="0" fontId="119" fillId="0" borderId="78" xfId="1081" applyFont="1" applyBorder="1" applyAlignment="1">
      <alignment horizontal="center" vertical="center" wrapText="1"/>
    </xf>
    <xf numFmtId="0" fontId="119" fillId="0" borderId="81" xfId="1081" applyFont="1" applyBorder="1" applyAlignment="1">
      <alignment horizontal="center" vertical="center" wrapText="1"/>
    </xf>
    <xf numFmtId="0" fontId="119" fillId="0" borderId="75" xfId="1081" applyFont="1" applyBorder="1" applyAlignment="1">
      <alignment horizontal="center" vertical="center" wrapText="1"/>
    </xf>
    <xf numFmtId="0" fontId="122" fillId="0" borderId="0" xfId="1081" applyFont="1" applyAlignment="1">
      <alignment horizontal="center"/>
    </xf>
    <xf numFmtId="0" fontId="123" fillId="0" borderId="0" xfId="1081" applyFont="1" applyAlignment="1">
      <alignment horizontal="center"/>
    </xf>
    <xf numFmtId="0" fontId="119" fillId="0" borderId="0" xfId="1081" applyFont="1" applyAlignment="1">
      <alignment horizontal="center"/>
    </xf>
    <xf numFmtId="0" fontId="122" fillId="0" borderId="0" xfId="1081" applyFont="1" applyAlignment="1">
      <alignment horizontal="center" wrapText="1"/>
    </xf>
    <xf numFmtId="0" fontId="124" fillId="0" borderId="0" xfId="1081" applyFont="1" applyAlignment="1">
      <alignment horizontal="center" wrapText="1"/>
    </xf>
    <xf numFmtId="0" fontId="125" fillId="0" borderId="75" xfId="1081" applyFont="1" applyBorder="1" applyAlignment="1">
      <alignment horizontal="center" vertical="center" wrapText="1"/>
    </xf>
    <xf numFmtId="0" fontId="125" fillId="0" borderId="77" xfId="1081" applyFont="1" applyBorder="1" applyAlignment="1">
      <alignment horizontal="center" vertical="center" wrapText="1"/>
    </xf>
    <xf numFmtId="0" fontId="125" fillId="0" borderId="79" xfId="1081" applyFont="1" applyBorder="1" applyAlignment="1">
      <alignment horizontal="center" vertical="center" wrapText="1"/>
    </xf>
    <xf numFmtId="0" fontId="125" fillId="0" borderId="80" xfId="1081" applyFont="1" applyBorder="1" applyAlignment="1">
      <alignment horizontal="center" vertical="center" wrapText="1"/>
    </xf>
    <xf numFmtId="0" fontId="125" fillId="0" borderId="78" xfId="1081" applyFont="1" applyBorder="1" applyAlignment="1">
      <alignment horizontal="center" vertical="center" wrapText="1"/>
    </xf>
    <xf numFmtId="0" fontId="125" fillId="0" borderId="81" xfId="1081" applyFont="1" applyBorder="1" applyAlignment="1">
      <alignment horizontal="center" vertical="center" wrapText="1"/>
    </xf>
    <xf numFmtId="0" fontId="39" fillId="0" borderId="20" xfId="49" applyFont="1" applyBorder="1" applyAlignment="1">
      <alignment horizontal="center"/>
    </xf>
    <xf numFmtId="0" fontId="40" fillId="0" borderId="71"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74"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72" xfId="49" applyFont="1" applyBorder="1" applyAlignment="1">
      <alignment horizontal="center" vertical="center" wrapText="1"/>
    </xf>
    <xf numFmtId="0" fontId="40" fillId="0" borderId="73" xfId="49" applyFont="1" applyBorder="1" applyAlignment="1">
      <alignment horizontal="center" vertical="center" wrapText="1"/>
    </xf>
    <xf numFmtId="0" fontId="40" fillId="0" borderId="76" xfId="49" applyFont="1" applyBorder="1" applyAlignment="1">
      <alignment horizontal="center" vertical="center" wrapText="1"/>
    </xf>
    <xf numFmtId="0" fontId="43" fillId="0" borderId="70" xfId="49" applyFont="1" applyBorder="1" applyAlignment="1">
      <alignment horizontal="center" vertical="center" textRotation="90" wrapText="1"/>
    </xf>
    <xf numFmtId="0" fontId="40" fillId="0" borderId="70" xfId="49" applyFont="1" applyBorder="1" applyAlignment="1">
      <alignment horizontal="center" vertical="center" wrapText="1"/>
    </xf>
    <xf numFmtId="0" fontId="40" fillId="0" borderId="71" xfId="49" applyFont="1" applyBorder="1" applyAlignment="1">
      <alignment horizontal="center" vertical="center"/>
    </xf>
    <xf numFmtId="0" fontId="40" fillId="0" borderId="2" xfId="49" applyFont="1" applyBorder="1" applyAlignment="1">
      <alignment horizontal="center" vertical="center"/>
    </xf>
    <xf numFmtId="0" fontId="40" fillId="0" borderId="70" xfId="49" applyFont="1" applyBorder="1" applyAlignment="1">
      <alignment horizontal="center" vertical="center" textRotation="90" wrapText="1"/>
    </xf>
    <xf numFmtId="0" fontId="43" fillId="0" borderId="71"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70" xfId="49" applyFont="1" applyBorder="1" applyAlignment="1">
      <alignment horizontal="center" vertical="center" wrapText="1"/>
    </xf>
    <xf numFmtId="0" fontId="39" fillId="0" borderId="70" xfId="49" applyFont="1" applyBorder="1" applyAlignment="1">
      <alignment horizontal="center" vertical="center" wrapText="1"/>
    </xf>
    <xf numFmtId="0" fontId="40" fillId="0" borderId="71"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71"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71"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1" fontId="37" fillId="0" borderId="70" xfId="49" applyNumberFormat="1" applyFont="1" applyBorder="1" applyAlignment="1">
      <alignment horizontal="center" vertical="center" wrapText="1"/>
    </xf>
    <xf numFmtId="194" fontId="37" fillId="0" borderId="70" xfId="49" applyNumberFormat="1" applyFont="1" applyBorder="1" applyAlignment="1">
      <alignment horizontal="center" vertical="center" wrapText="1"/>
    </xf>
    <xf numFmtId="195" fontId="37" fillId="0" borderId="70" xfId="49" applyNumberFormat="1" applyFont="1" applyBorder="1" applyAlignment="1">
      <alignment horizontal="center" vertical="center" wrapText="1"/>
    </xf>
  </cellXfs>
  <cellStyles count="1909">
    <cellStyle name=" 1" xfId="95" xr:uid="{00000000-0005-0000-0000-000000000000}"/>
    <cellStyle name="_2008г. и 4кв" xfId="96" xr:uid="{00000000-0005-0000-0000-000001000000}"/>
    <cellStyle name="_4_macro 2009" xfId="97" xr:uid="{00000000-0005-0000-0000-000002000000}"/>
    <cellStyle name="_Condition-long(2012-2030)нах" xfId="98" xr:uid="{00000000-0005-0000-0000-000003000000}"/>
    <cellStyle name="_CPI foodimp" xfId="99" xr:uid="{00000000-0005-0000-0000-000004000000}"/>
    <cellStyle name="_macro 2012 var 1" xfId="100" xr:uid="{00000000-0005-0000-0000-000005000000}"/>
    <cellStyle name="_SeriesAttributes" xfId="101" xr:uid="{00000000-0005-0000-0000-000006000000}"/>
    <cellStyle name="_v2008-2012-15.12.09вар(2)-11.2030" xfId="102" xr:uid="{00000000-0005-0000-0000-000007000000}"/>
    <cellStyle name="_v-2013-2030- 2b17.01.11Нах-cpiнов. курс inn 1-2-Е1xls" xfId="103" xr:uid="{00000000-0005-0000-0000-000008000000}"/>
    <cellStyle name="_Газ-расчет-16 0508Клдо 2023" xfId="104" xr:uid="{00000000-0005-0000-0000-000009000000}"/>
    <cellStyle name="_Газ-расчет-net-back 21,12.09 до 2030 в2" xfId="105" xr:uid="{00000000-0005-0000-0000-00000A000000}"/>
    <cellStyle name="_ИПЦЖКХ2105 08-до 2023вар1" xfId="106" xr:uid="{00000000-0005-0000-0000-00000B000000}"/>
    <cellStyle name="_Книга1" xfId="107" xr:uid="{00000000-0005-0000-0000-00000C000000}"/>
    <cellStyle name="_Книга3" xfId="108" xr:uid="{00000000-0005-0000-0000-00000D000000}"/>
    <cellStyle name="_Копия Condition-все вар13.12.08" xfId="109" xr:uid="{00000000-0005-0000-0000-00000E000000}"/>
    <cellStyle name="_курсовые разницы 01,06,08" xfId="110" xr:uid="{00000000-0005-0000-0000-00000F000000}"/>
    <cellStyle name="_Макро_2030 год" xfId="111" xr:uid="{00000000-0005-0000-0000-000010000000}"/>
    <cellStyle name="_Модель - 2(23)" xfId="112" xr:uid="{00000000-0005-0000-0000-000011000000}"/>
    <cellStyle name="_Правила заполнения" xfId="113" xr:uid="{00000000-0005-0000-0000-000012000000}"/>
    <cellStyle name="_Сб-macro 2020" xfId="114" xr:uid="{00000000-0005-0000-0000-000013000000}"/>
    <cellStyle name="_Сб-macro 2020 2" xfId="115" xr:uid="{00000000-0005-0000-0000-000014000000}"/>
    <cellStyle name="_Сб-macro 2020_v2008-2012-15.12.09вар(2)-11.2030" xfId="116" xr:uid="{00000000-0005-0000-0000-000015000000}"/>
    <cellStyle name="_Сб-macro 2020_v2008-2012-23.09.09вар2а-11" xfId="117" xr:uid="{00000000-0005-0000-0000-000016000000}"/>
    <cellStyle name="_ЦФ  реализация акций 2008-2010" xfId="118" xr:uid="{00000000-0005-0000-0000-000017000000}"/>
    <cellStyle name="_ЦФ  реализация акций 2008-2010_акции по годам 2009-2012" xfId="119" xr:uid="{00000000-0005-0000-0000-000018000000}"/>
    <cellStyle name="_ЦФ  реализация акций 2008-2010_Копия Прогноз ПТРдо 2030г  (3)" xfId="120" xr:uid="{00000000-0005-0000-0000-000019000000}"/>
    <cellStyle name="_ЦФ  реализация акций 2008-2010_Прогноз ПТРдо 2030г." xfId="121" xr:uid="{00000000-0005-0000-0000-00001A000000}"/>
    <cellStyle name="1Normal" xfId="122" xr:uid="{00000000-0005-0000-0000-00001B000000}"/>
    <cellStyle name="20% - Accent1" xfId="123" xr:uid="{00000000-0005-0000-0000-00001C000000}"/>
    <cellStyle name="20% - Accent2" xfId="124" xr:uid="{00000000-0005-0000-0000-00001D000000}"/>
    <cellStyle name="20% - Accent3" xfId="125" xr:uid="{00000000-0005-0000-0000-00001E000000}"/>
    <cellStyle name="20% - Accent4" xfId="126" xr:uid="{00000000-0005-0000-0000-00001F000000}"/>
    <cellStyle name="20% - Accent5" xfId="127" xr:uid="{00000000-0005-0000-0000-000020000000}"/>
    <cellStyle name="20% - Accent6" xfId="128" xr:uid="{00000000-0005-0000-0000-000021000000}"/>
    <cellStyle name="20% - Акцент1 2" xfId="4" xr:uid="{00000000-0005-0000-0000-000022000000}"/>
    <cellStyle name="20% - Акцент1 2 2" xfId="129" xr:uid="{00000000-0005-0000-0000-000023000000}"/>
    <cellStyle name="20% - Акцент1 2 2 2" xfId="130" xr:uid="{00000000-0005-0000-0000-000024000000}"/>
    <cellStyle name="20% - Акцент1 2 3" xfId="131" xr:uid="{00000000-0005-0000-0000-000025000000}"/>
    <cellStyle name="20% - Акцент1 2 3 2" xfId="132" xr:uid="{00000000-0005-0000-0000-000026000000}"/>
    <cellStyle name="20% - Акцент1 3" xfId="133" xr:uid="{00000000-0005-0000-0000-000027000000}"/>
    <cellStyle name="20% - Акцент1 3 2" xfId="134" xr:uid="{00000000-0005-0000-0000-000028000000}"/>
    <cellStyle name="20% - Акцент1 3 2 2" xfId="135" xr:uid="{00000000-0005-0000-0000-000029000000}"/>
    <cellStyle name="20% - Акцент1 4" xfId="136" xr:uid="{00000000-0005-0000-0000-00002A000000}"/>
    <cellStyle name="20% - Акцент1 4 2" xfId="137" xr:uid="{00000000-0005-0000-0000-00002B000000}"/>
    <cellStyle name="20% - Акцент2 2" xfId="5" xr:uid="{00000000-0005-0000-0000-00002C000000}"/>
    <cellStyle name="20% - Акцент2 2 2" xfId="138" xr:uid="{00000000-0005-0000-0000-00002D000000}"/>
    <cellStyle name="20% - Акцент2 2 2 2" xfId="139" xr:uid="{00000000-0005-0000-0000-00002E000000}"/>
    <cellStyle name="20% - Акцент2 2 3" xfId="140" xr:uid="{00000000-0005-0000-0000-00002F000000}"/>
    <cellStyle name="20% - Акцент2 2 3 2" xfId="141" xr:uid="{00000000-0005-0000-0000-000030000000}"/>
    <cellStyle name="20% - Акцент2 3" xfId="142" xr:uid="{00000000-0005-0000-0000-000031000000}"/>
    <cellStyle name="20% - Акцент2 3 2" xfId="143" xr:uid="{00000000-0005-0000-0000-000032000000}"/>
    <cellStyle name="20% - Акцент2 3 2 2" xfId="144" xr:uid="{00000000-0005-0000-0000-000033000000}"/>
    <cellStyle name="20% - Акцент2 4" xfId="145" xr:uid="{00000000-0005-0000-0000-000034000000}"/>
    <cellStyle name="20% - Акцент2 4 2" xfId="146" xr:uid="{00000000-0005-0000-0000-000035000000}"/>
    <cellStyle name="20% - Акцент3 2" xfId="6" xr:uid="{00000000-0005-0000-0000-000036000000}"/>
    <cellStyle name="20% - Акцент3 2 2" xfId="147" xr:uid="{00000000-0005-0000-0000-000037000000}"/>
    <cellStyle name="20% - Акцент3 2 2 2" xfId="148" xr:uid="{00000000-0005-0000-0000-000038000000}"/>
    <cellStyle name="20% - Акцент3 2 3" xfId="149" xr:uid="{00000000-0005-0000-0000-000039000000}"/>
    <cellStyle name="20% - Акцент3 2 3 2" xfId="150" xr:uid="{00000000-0005-0000-0000-00003A000000}"/>
    <cellStyle name="20% - Акцент3 3" xfId="151" xr:uid="{00000000-0005-0000-0000-00003B000000}"/>
    <cellStyle name="20% - Акцент3 3 2" xfId="152" xr:uid="{00000000-0005-0000-0000-00003C000000}"/>
    <cellStyle name="20% - Акцент3 3 2 2" xfId="153" xr:uid="{00000000-0005-0000-0000-00003D000000}"/>
    <cellStyle name="20% - Акцент3 4" xfId="154" xr:uid="{00000000-0005-0000-0000-00003E000000}"/>
    <cellStyle name="20% - Акцент3 4 2" xfId="155" xr:uid="{00000000-0005-0000-0000-00003F000000}"/>
    <cellStyle name="20% - Акцент4 2" xfId="7" xr:uid="{00000000-0005-0000-0000-000040000000}"/>
    <cellStyle name="20% - Акцент4 2 2" xfId="156" xr:uid="{00000000-0005-0000-0000-000041000000}"/>
    <cellStyle name="20% - Акцент4 2 2 2" xfId="157" xr:uid="{00000000-0005-0000-0000-000042000000}"/>
    <cellStyle name="20% - Акцент4 2 3" xfId="158" xr:uid="{00000000-0005-0000-0000-000043000000}"/>
    <cellStyle name="20% - Акцент4 2 3 2" xfId="159" xr:uid="{00000000-0005-0000-0000-000044000000}"/>
    <cellStyle name="20% - Акцент4 3" xfId="160" xr:uid="{00000000-0005-0000-0000-000045000000}"/>
    <cellStyle name="20% - Акцент4 3 2" xfId="161" xr:uid="{00000000-0005-0000-0000-000046000000}"/>
    <cellStyle name="20% - Акцент4 3 2 2" xfId="162" xr:uid="{00000000-0005-0000-0000-000047000000}"/>
    <cellStyle name="20% - Акцент4 4" xfId="163" xr:uid="{00000000-0005-0000-0000-000048000000}"/>
    <cellStyle name="20% - Акцент4 4 2" xfId="164" xr:uid="{00000000-0005-0000-0000-000049000000}"/>
    <cellStyle name="20% - Акцент5 2" xfId="8" xr:uid="{00000000-0005-0000-0000-00004A000000}"/>
    <cellStyle name="20% - Акцент5 2 2" xfId="165" xr:uid="{00000000-0005-0000-0000-00004B000000}"/>
    <cellStyle name="20% - Акцент5 2 2 2" xfId="166" xr:uid="{00000000-0005-0000-0000-00004C000000}"/>
    <cellStyle name="20% - Акцент5 2 3" xfId="167" xr:uid="{00000000-0005-0000-0000-00004D000000}"/>
    <cellStyle name="20% - Акцент5 2 3 2" xfId="168" xr:uid="{00000000-0005-0000-0000-00004E000000}"/>
    <cellStyle name="20% - Акцент5 3" xfId="169" xr:uid="{00000000-0005-0000-0000-00004F000000}"/>
    <cellStyle name="20% - Акцент5 3 2" xfId="170" xr:uid="{00000000-0005-0000-0000-000050000000}"/>
    <cellStyle name="20% - Акцент5 3 2 2" xfId="171" xr:uid="{00000000-0005-0000-0000-000051000000}"/>
    <cellStyle name="20% - Акцент5 4" xfId="172" xr:uid="{00000000-0005-0000-0000-000052000000}"/>
    <cellStyle name="20% - Акцент5 4 2" xfId="173" xr:uid="{00000000-0005-0000-0000-000053000000}"/>
    <cellStyle name="20% - Акцент6 2" xfId="9" xr:uid="{00000000-0005-0000-0000-000054000000}"/>
    <cellStyle name="20% - Акцент6 2 2" xfId="174" xr:uid="{00000000-0005-0000-0000-000055000000}"/>
    <cellStyle name="20% - Акцент6 2 2 2" xfId="175" xr:uid="{00000000-0005-0000-0000-000056000000}"/>
    <cellStyle name="20% - Акцент6 2 3" xfId="176" xr:uid="{00000000-0005-0000-0000-000057000000}"/>
    <cellStyle name="20% - Акцент6 2 3 2" xfId="177" xr:uid="{00000000-0005-0000-0000-000058000000}"/>
    <cellStyle name="20% - Акцент6 3" xfId="178" xr:uid="{00000000-0005-0000-0000-000059000000}"/>
    <cellStyle name="20% - Акцент6 3 2" xfId="179" xr:uid="{00000000-0005-0000-0000-00005A000000}"/>
    <cellStyle name="20% - Акцент6 3 2 2" xfId="180" xr:uid="{00000000-0005-0000-0000-00005B000000}"/>
    <cellStyle name="20% - Акцент6 4" xfId="181" xr:uid="{00000000-0005-0000-0000-00005C000000}"/>
    <cellStyle name="20% - Акцент6 4 2" xfId="182" xr:uid="{00000000-0005-0000-0000-00005D000000}"/>
    <cellStyle name="40% - Accent1" xfId="183" xr:uid="{00000000-0005-0000-0000-00005E000000}"/>
    <cellStyle name="40% - Accent2" xfId="184" xr:uid="{00000000-0005-0000-0000-00005F000000}"/>
    <cellStyle name="40% - Accent3" xfId="185" xr:uid="{00000000-0005-0000-0000-000060000000}"/>
    <cellStyle name="40% - Accent4" xfId="186" xr:uid="{00000000-0005-0000-0000-000061000000}"/>
    <cellStyle name="40% - Accent5" xfId="187" xr:uid="{00000000-0005-0000-0000-000062000000}"/>
    <cellStyle name="40% - Accent6" xfId="188" xr:uid="{00000000-0005-0000-0000-000063000000}"/>
    <cellStyle name="40% - Акцент1 2" xfId="10" xr:uid="{00000000-0005-0000-0000-000064000000}"/>
    <cellStyle name="40% - Акцент1 2 2" xfId="189" xr:uid="{00000000-0005-0000-0000-000065000000}"/>
    <cellStyle name="40% - Акцент1 2 2 2" xfId="190" xr:uid="{00000000-0005-0000-0000-000066000000}"/>
    <cellStyle name="40% - Акцент1 2 3" xfId="191" xr:uid="{00000000-0005-0000-0000-000067000000}"/>
    <cellStyle name="40% - Акцент1 2 3 2" xfId="192" xr:uid="{00000000-0005-0000-0000-000068000000}"/>
    <cellStyle name="40% - Акцент1 3" xfId="193" xr:uid="{00000000-0005-0000-0000-000069000000}"/>
    <cellStyle name="40% - Акцент1 3 2" xfId="194" xr:uid="{00000000-0005-0000-0000-00006A000000}"/>
    <cellStyle name="40% - Акцент1 3 2 2" xfId="195" xr:uid="{00000000-0005-0000-0000-00006B000000}"/>
    <cellStyle name="40% - Акцент1 4" xfId="196" xr:uid="{00000000-0005-0000-0000-00006C000000}"/>
    <cellStyle name="40% - Акцент1 4 2" xfId="197" xr:uid="{00000000-0005-0000-0000-00006D000000}"/>
    <cellStyle name="40% - Акцент2 2" xfId="11" xr:uid="{00000000-0005-0000-0000-00006E000000}"/>
    <cellStyle name="40% - Акцент2 2 2" xfId="198" xr:uid="{00000000-0005-0000-0000-00006F000000}"/>
    <cellStyle name="40% - Акцент2 2 2 2" xfId="199" xr:uid="{00000000-0005-0000-0000-000070000000}"/>
    <cellStyle name="40% - Акцент2 2 3" xfId="200" xr:uid="{00000000-0005-0000-0000-000071000000}"/>
    <cellStyle name="40% - Акцент2 2 3 2" xfId="201" xr:uid="{00000000-0005-0000-0000-000072000000}"/>
    <cellStyle name="40% - Акцент2 3" xfId="202" xr:uid="{00000000-0005-0000-0000-000073000000}"/>
    <cellStyle name="40% - Акцент2 3 2" xfId="203" xr:uid="{00000000-0005-0000-0000-000074000000}"/>
    <cellStyle name="40% - Акцент2 3 2 2" xfId="204" xr:uid="{00000000-0005-0000-0000-000075000000}"/>
    <cellStyle name="40% - Акцент2 4" xfId="205" xr:uid="{00000000-0005-0000-0000-000076000000}"/>
    <cellStyle name="40% - Акцент2 4 2" xfId="206" xr:uid="{00000000-0005-0000-0000-000077000000}"/>
    <cellStyle name="40% - Акцент3 2" xfId="12" xr:uid="{00000000-0005-0000-0000-000078000000}"/>
    <cellStyle name="40% - Акцент3 2 2" xfId="207" xr:uid="{00000000-0005-0000-0000-000079000000}"/>
    <cellStyle name="40% - Акцент3 2 2 2" xfId="208" xr:uid="{00000000-0005-0000-0000-00007A000000}"/>
    <cellStyle name="40% - Акцент3 2 3" xfId="209" xr:uid="{00000000-0005-0000-0000-00007B000000}"/>
    <cellStyle name="40% - Акцент3 2 3 2" xfId="210" xr:uid="{00000000-0005-0000-0000-00007C000000}"/>
    <cellStyle name="40% - Акцент3 3" xfId="211" xr:uid="{00000000-0005-0000-0000-00007D000000}"/>
    <cellStyle name="40% - Акцент3 3 2" xfId="212" xr:uid="{00000000-0005-0000-0000-00007E000000}"/>
    <cellStyle name="40% - Акцент3 3 2 2" xfId="213" xr:uid="{00000000-0005-0000-0000-00007F000000}"/>
    <cellStyle name="40% - Акцент3 4" xfId="214" xr:uid="{00000000-0005-0000-0000-000080000000}"/>
    <cellStyle name="40% - Акцент3 4 2" xfId="215" xr:uid="{00000000-0005-0000-0000-000081000000}"/>
    <cellStyle name="40% - Акцент4 2" xfId="13" xr:uid="{00000000-0005-0000-0000-000082000000}"/>
    <cellStyle name="40% - Акцент4 2 2" xfId="216" xr:uid="{00000000-0005-0000-0000-000083000000}"/>
    <cellStyle name="40% - Акцент4 2 2 2" xfId="217" xr:uid="{00000000-0005-0000-0000-000084000000}"/>
    <cellStyle name="40% - Акцент4 2 3" xfId="218" xr:uid="{00000000-0005-0000-0000-000085000000}"/>
    <cellStyle name="40% - Акцент4 2 3 2" xfId="219" xr:uid="{00000000-0005-0000-0000-000086000000}"/>
    <cellStyle name="40% - Акцент4 3" xfId="220" xr:uid="{00000000-0005-0000-0000-000087000000}"/>
    <cellStyle name="40% - Акцент4 3 2" xfId="221" xr:uid="{00000000-0005-0000-0000-000088000000}"/>
    <cellStyle name="40% - Акцент4 3 2 2" xfId="222" xr:uid="{00000000-0005-0000-0000-000089000000}"/>
    <cellStyle name="40% - Акцент4 4" xfId="223" xr:uid="{00000000-0005-0000-0000-00008A000000}"/>
    <cellStyle name="40% - Акцент4 4 2" xfId="224" xr:uid="{00000000-0005-0000-0000-00008B000000}"/>
    <cellStyle name="40% - Акцент5 2" xfId="14" xr:uid="{00000000-0005-0000-0000-00008C000000}"/>
    <cellStyle name="40% - Акцент5 2 2" xfId="225" xr:uid="{00000000-0005-0000-0000-00008D000000}"/>
    <cellStyle name="40% - Акцент5 2 2 2" xfId="226" xr:uid="{00000000-0005-0000-0000-00008E000000}"/>
    <cellStyle name="40% - Акцент5 2 3" xfId="227" xr:uid="{00000000-0005-0000-0000-00008F000000}"/>
    <cellStyle name="40% - Акцент5 2 3 2" xfId="228" xr:uid="{00000000-0005-0000-0000-000090000000}"/>
    <cellStyle name="40% - Акцент5 3" xfId="229" xr:uid="{00000000-0005-0000-0000-000091000000}"/>
    <cellStyle name="40% - Акцент5 3 2" xfId="230" xr:uid="{00000000-0005-0000-0000-000092000000}"/>
    <cellStyle name="40% - Акцент5 3 2 2" xfId="231" xr:uid="{00000000-0005-0000-0000-000093000000}"/>
    <cellStyle name="40% - Акцент5 4" xfId="232" xr:uid="{00000000-0005-0000-0000-000094000000}"/>
    <cellStyle name="40% - Акцент5 4 2" xfId="233" xr:uid="{00000000-0005-0000-0000-000095000000}"/>
    <cellStyle name="40% - Акцент6 2" xfId="15" xr:uid="{00000000-0005-0000-0000-000096000000}"/>
    <cellStyle name="40% - Акцент6 2 2" xfId="234" xr:uid="{00000000-0005-0000-0000-000097000000}"/>
    <cellStyle name="40% - Акцент6 2 2 2" xfId="235" xr:uid="{00000000-0005-0000-0000-000098000000}"/>
    <cellStyle name="40% - Акцент6 2 3" xfId="236" xr:uid="{00000000-0005-0000-0000-000099000000}"/>
    <cellStyle name="40% - Акцент6 2 3 2" xfId="237" xr:uid="{00000000-0005-0000-0000-00009A000000}"/>
    <cellStyle name="40% - Акцент6 3" xfId="238" xr:uid="{00000000-0005-0000-0000-00009B000000}"/>
    <cellStyle name="40% - Акцент6 3 2" xfId="239" xr:uid="{00000000-0005-0000-0000-00009C000000}"/>
    <cellStyle name="40% - Акцент6 3 2 2" xfId="240" xr:uid="{00000000-0005-0000-0000-00009D000000}"/>
    <cellStyle name="40% - Акцент6 4" xfId="241" xr:uid="{00000000-0005-0000-0000-00009E000000}"/>
    <cellStyle name="40% - Акцент6 4 2" xfId="242" xr:uid="{00000000-0005-0000-0000-00009F000000}"/>
    <cellStyle name="60% - Accent1" xfId="243" xr:uid="{00000000-0005-0000-0000-0000A0000000}"/>
    <cellStyle name="60% - Accent2" xfId="244" xr:uid="{00000000-0005-0000-0000-0000A1000000}"/>
    <cellStyle name="60% - Accent3" xfId="245" xr:uid="{00000000-0005-0000-0000-0000A2000000}"/>
    <cellStyle name="60% - Accent4" xfId="246" xr:uid="{00000000-0005-0000-0000-0000A3000000}"/>
    <cellStyle name="60% - Accent5" xfId="247" xr:uid="{00000000-0005-0000-0000-0000A4000000}"/>
    <cellStyle name="60% - Accent6" xfId="248" xr:uid="{00000000-0005-0000-0000-0000A5000000}"/>
    <cellStyle name="60% - Акцент1 2" xfId="16" xr:uid="{00000000-0005-0000-0000-0000A6000000}"/>
    <cellStyle name="60% - Акцент1 3" xfId="249" xr:uid="{00000000-0005-0000-0000-0000A7000000}"/>
    <cellStyle name="60% - Акцент2 2" xfId="17" xr:uid="{00000000-0005-0000-0000-0000A8000000}"/>
    <cellStyle name="60% - Акцент2 3" xfId="250" xr:uid="{00000000-0005-0000-0000-0000A9000000}"/>
    <cellStyle name="60% - Акцент3 2" xfId="18" xr:uid="{00000000-0005-0000-0000-0000AA000000}"/>
    <cellStyle name="60% - Акцент3 3" xfId="251" xr:uid="{00000000-0005-0000-0000-0000AB000000}"/>
    <cellStyle name="60% - Акцент4 2" xfId="19" xr:uid="{00000000-0005-0000-0000-0000AC000000}"/>
    <cellStyle name="60% - Акцент4 3" xfId="252" xr:uid="{00000000-0005-0000-0000-0000AD000000}"/>
    <cellStyle name="60% - Акцент5 2" xfId="20" xr:uid="{00000000-0005-0000-0000-0000AE000000}"/>
    <cellStyle name="60% - Акцент5 3" xfId="253" xr:uid="{00000000-0005-0000-0000-0000AF000000}"/>
    <cellStyle name="60% - Акцент6 2" xfId="21" xr:uid="{00000000-0005-0000-0000-0000B0000000}"/>
    <cellStyle name="60% - Акцент6 3" xfId="254" xr:uid="{00000000-0005-0000-0000-0000B1000000}"/>
    <cellStyle name="Accent1" xfId="255" xr:uid="{00000000-0005-0000-0000-0000B2000000}"/>
    <cellStyle name="Accent1 - 20%" xfId="256" xr:uid="{00000000-0005-0000-0000-0000B3000000}"/>
    <cellStyle name="Accent1 - 20% 2" xfId="257" xr:uid="{00000000-0005-0000-0000-0000B4000000}"/>
    <cellStyle name="Accent1 - 20% 3" xfId="258" xr:uid="{00000000-0005-0000-0000-0000B5000000}"/>
    <cellStyle name="Accent1 - 20% 4" xfId="259" xr:uid="{00000000-0005-0000-0000-0000B6000000}"/>
    <cellStyle name="Accent1 - 20% 5" xfId="260" xr:uid="{00000000-0005-0000-0000-0000B7000000}"/>
    <cellStyle name="Accent1 - 20% 6" xfId="261" xr:uid="{00000000-0005-0000-0000-0000B8000000}"/>
    <cellStyle name="Accent1 - 40%" xfId="262" xr:uid="{00000000-0005-0000-0000-0000B9000000}"/>
    <cellStyle name="Accent1 - 40% 2" xfId="263" xr:uid="{00000000-0005-0000-0000-0000BA000000}"/>
    <cellStyle name="Accent1 - 40% 3" xfId="264" xr:uid="{00000000-0005-0000-0000-0000BB000000}"/>
    <cellStyle name="Accent1 - 40% 4" xfId="265" xr:uid="{00000000-0005-0000-0000-0000BC000000}"/>
    <cellStyle name="Accent1 - 40% 5" xfId="266" xr:uid="{00000000-0005-0000-0000-0000BD000000}"/>
    <cellStyle name="Accent1 - 40% 6" xfId="267" xr:uid="{00000000-0005-0000-0000-0000BE000000}"/>
    <cellStyle name="Accent1 - 60%" xfId="268" xr:uid="{00000000-0005-0000-0000-0000BF000000}"/>
    <cellStyle name="Accent1 - 60% 2" xfId="269" xr:uid="{00000000-0005-0000-0000-0000C0000000}"/>
    <cellStyle name="Accent1 - 60% 3" xfId="270" xr:uid="{00000000-0005-0000-0000-0000C1000000}"/>
    <cellStyle name="Accent1 - 60% 4" xfId="271" xr:uid="{00000000-0005-0000-0000-0000C2000000}"/>
    <cellStyle name="Accent1 - 60% 5" xfId="272" xr:uid="{00000000-0005-0000-0000-0000C3000000}"/>
    <cellStyle name="Accent1 - 60% 6" xfId="273" xr:uid="{00000000-0005-0000-0000-0000C4000000}"/>
    <cellStyle name="Accent1_акции по годам 2009-2012" xfId="274" xr:uid="{00000000-0005-0000-0000-0000C5000000}"/>
    <cellStyle name="Accent2" xfId="275" xr:uid="{00000000-0005-0000-0000-0000C6000000}"/>
    <cellStyle name="Accent2 - 20%" xfId="276" xr:uid="{00000000-0005-0000-0000-0000C7000000}"/>
    <cellStyle name="Accent2 - 20% 2" xfId="277" xr:uid="{00000000-0005-0000-0000-0000C8000000}"/>
    <cellStyle name="Accent2 - 20% 3" xfId="278" xr:uid="{00000000-0005-0000-0000-0000C9000000}"/>
    <cellStyle name="Accent2 - 20% 4" xfId="279" xr:uid="{00000000-0005-0000-0000-0000CA000000}"/>
    <cellStyle name="Accent2 - 20% 5" xfId="280" xr:uid="{00000000-0005-0000-0000-0000CB000000}"/>
    <cellStyle name="Accent2 - 20% 6" xfId="281" xr:uid="{00000000-0005-0000-0000-0000CC000000}"/>
    <cellStyle name="Accent2 - 40%" xfId="282" xr:uid="{00000000-0005-0000-0000-0000CD000000}"/>
    <cellStyle name="Accent2 - 40% 2" xfId="283" xr:uid="{00000000-0005-0000-0000-0000CE000000}"/>
    <cellStyle name="Accent2 - 40% 3" xfId="284" xr:uid="{00000000-0005-0000-0000-0000CF000000}"/>
    <cellStyle name="Accent2 - 40% 4" xfId="285" xr:uid="{00000000-0005-0000-0000-0000D0000000}"/>
    <cellStyle name="Accent2 - 40% 5" xfId="286" xr:uid="{00000000-0005-0000-0000-0000D1000000}"/>
    <cellStyle name="Accent2 - 40% 6" xfId="287" xr:uid="{00000000-0005-0000-0000-0000D2000000}"/>
    <cellStyle name="Accent2 - 60%" xfId="288" xr:uid="{00000000-0005-0000-0000-0000D3000000}"/>
    <cellStyle name="Accent2 - 60% 2" xfId="289" xr:uid="{00000000-0005-0000-0000-0000D4000000}"/>
    <cellStyle name="Accent2 - 60% 3" xfId="290" xr:uid="{00000000-0005-0000-0000-0000D5000000}"/>
    <cellStyle name="Accent2 - 60% 4" xfId="291" xr:uid="{00000000-0005-0000-0000-0000D6000000}"/>
    <cellStyle name="Accent2 - 60% 5" xfId="292" xr:uid="{00000000-0005-0000-0000-0000D7000000}"/>
    <cellStyle name="Accent2 - 60% 6" xfId="293" xr:uid="{00000000-0005-0000-0000-0000D8000000}"/>
    <cellStyle name="Accent2_акции по годам 2009-2012" xfId="294" xr:uid="{00000000-0005-0000-0000-0000D9000000}"/>
    <cellStyle name="Accent3" xfId="295" xr:uid="{00000000-0005-0000-0000-0000DA000000}"/>
    <cellStyle name="Accent3 - 20%" xfId="296" xr:uid="{00000000-0005-0000-0000-0000DB000000}"/>
    <cellStyle name="Accent3 - 20% 2" xfId="297" xr:uid="{00000000-0005-0000-0000-0000DC000000}"/>
    <cellStyle name="Accent3 - 20% 3" xfId="298" xr:uid="{00000000-0005-0000-0000-0000DD000000}"/>
    <cellStyle name="Accent3 - 20% 4" xfId="299" xr:uid="{00000000-0005-0000-0000-0000DE000000}"/>
    <cellStyle name="Accent3 - 20% 5" xfId="300" xr:uid="{00000000-0005-0000-0000-0000DF000000}"/>
    <cellStyle name="Accent3 - 20% 6" xfId="301" xr:uid="{00000000-0005-0000-0000-0000E0000000}"/>
    <cellStyle name="Accent3 - 40%" xfId="302" xr:uid="{00000000-0005-0000-0000-0000E1000000}"/>
    <cellStyle name="Accent3 - 40% 2" xfId="303" xr:uid="{00000000-0005-0000-0000-0000E2000000}"/>
    <cellStyle name="Accent3 - 40% 3" xfId="304" xr:uid="{00000000-0005-0000-0000-0000E3000000}"/>
    <cellStyle name="Accent3 - 40% 4" xfId="305" xr:uid="{00000000-0005-0000-0000-0000E4000000}"/>
    <cellStyle name="Accent3 - 40% 5" xfId="306" xr:uid="{00000000-0005-0000-0000-0000E5000000}"/>
    <cellStyle name="Accent3 - 40% 6" xfId="307" xr:uid="{00000000-0005-0000-0000-0000E6000000}"/>
    <cellStyle name="Accent3 - 60%" xfId="308" xr:uid="{00000000-0005-0000-0000-0000E7000000}"/>
    <cellStyle name="Accent3 - 60% 2" xfId="309" xr:uid="{00000000-0005-0000-0000-0000E8000000}"/>
    <cellStyle name="Accent3 - 60% 3" xfId="310" xr:uid="{00000000-0005-0000-0000-0000E9000000}"/>
    <cellStyle name="Accent3 - 60% 4" xfId="311" xr:uid="{00000000-0005-0000-0000-0000EA000000}"/>
    <cellStyle name="Accent3 - 60% 5" xfId="312" xr:uid="{00000000-0005-0000-0000-0000EB000000}"/>
    <cellStyle name="Accent3 - 60% 6" xfId="313" xr:uid="{00000000-0005-0000-0000-0000EC000000}"/>
    <cellStyle name="Accent3_7-р" xfId="314" xr:uid="{00000000-0005-0000-0000-0000ED000000}"/>
    <cellStyle name="Accent4" xfId="315" xr:uid="{00000000-0005-0000-0000-0000EE000000}"/>
    <cellStyle name="Accent4 - 20%" xfId="316" xr:uid="{00000000-0005-0000-0000-0000EF000000}"/>
    <cellStyle name="Accent4 - 20% 2" xfId="317" xr:uid="{00000000-0005-0000-0000-0000F0000000}"/>
    <cellStyle name="Accent4 - 20% 3" xfId="318" xr:uid="{00000000-0005-0000-0000-0000F1000000}"/>
    <cellStyle name="Accent4 - 20% 4" xfId="319" xr:uid="{00000000-0005-0000-0000-0000F2000000}"/>
    <cellStyle name="Accent4 - 20% 5" xfId="320" xr:uid="{00000000-0005-0000-0000-0000F3000000}"/>
    <cellStyle name="Accent4 - 20% 6" xfId="321" xr:uid="{00000000-0005-0000-0000-0000F4000000}"/>
    <cellStyle name="Accent4 - 40%" xfId="322" xr:uid="{00000000-0005-0000-0000-0000F5000000}"/>
    <cellStyle name="Accent4 - 40% 2" xfId="323" xr:uid="{00000000-0005-0000-0000-0000F6000000}"/>
    <cellStyle name="Accent4 - 40% 3" xfId="324" xr:uid="{00000000-0005-0000-0000-0000F7000000}"/>
    <cellStyle name="Accent4 - 40% 4" xfId="325" xr:uid="{00000000-0005-0000-0000-0000F8000000}"/>
    <cellStyle name="Accent4 - 40% 5" xfId="326" xr:uid="{00000000-0005-0000-0000-0000F9000000}"/>
    <cellStyle name="Accent4 - 40% 6" xfId="327" xr:uid="{00000000-0005-0000-0000-0000FA000000}"/>
    <cellStyle name="Accent4 - 60%" xfId="328" xr:uid="{00000000-0005-0000-0000-0000FB000000}"/>
    <cellStyle name="Accent4 - 60% 2" xfId="329" xr:uid="{00000000-0005-0000-0000-0000FC000000}"/>
    <cellStyle name="Accent4 - 60% 3" xfId="330" xr:uid="{00000000-0005-0000-0000-0000FD000000}"/>
    <cellStyle name="Accent4 - 60% 4" xfId="331" xr:uid="{00000000-0005-0000-0000-0000FE000000}"/>
    <cellStyle name="Accent4 - 60% 5" xfId="332" xr:uid="{00000000-0005-0000-0000-0000FF000000}"/>
    <cellStyle name="Accent4 - 60% 6" xfId="333" xr:uid="{00000000-0005-0000-0000-000000010000}"/>
    <cellStyle name="Accent4_7-р" xfId="334" xr:uid="{00000000-0005-0000-0000-000001010000}"/>
    <cellStyle name="Accent5" xfId="335" xr:uid="{00000000-0005-0000-0000-000002010000}"/>
    <cellStyle name="Accent5 - 20%" xfId="336" xr:uid="{00000000-0005-0000-0000-000003010000}"/>
    <cellStyle name="Accent5 - 20% 2" xfId="337" xr:uid="{00000000-0005-0000-0000-000004010000}"/>
    <cellStyle name="Accent5 - 20% 3" xfId="338" xr:uid="{00000000-0005-0000-0000-000005010000}"/>
    <cellStyle name="Accent5 - 20% 4" xfId="339" xr:uid="{00000000-0005-0000-0000-000006010000}"/>
    <cellStyle name="Accent5 - 20% 5" xfId="340" xr:uid="{00000000-0005-0000-0000-000007010000}"/>
    <cellStyle name="Accent5 - 20% 6" xfId="341" xr:uid="{00000000-0005-0000-0000-000008010000}"/>
    <cellStyle name="Accent5 - 40%" xfId="342" xr:uid="{00000000-0005-0000-0000-000009010000}"/>
    <cellStyle name="Accent5 - 60%" xfId="343" xr:uid="{00000000-0005-0000-0000-00000A010000}"/>
    <cellStyle name="Accent5 - 60% 2" xfId="344" xr:uid="{00000000-0005-0000-0000-00000B010000}"/>
    <cellStyle name="Accent5 - 60% 3" xfId="345" xr:uid="{00000000-0005-0000-0000-00000C010000}"/>
    <cellStyle name="Accent5 - 60% 4" xfId="346" xr:uid="{00000000-0005-0000-0000-00000D010000}"/>
    <cellStyle name="Accent5 - 60% 5" xfId="347" xr:uid="{00000000-0005-0000-0000-00000E010000}"/>
    <cellStyle name="Accent5 - 60% 6" xfId="348" xr:uid="{00000000-0005-0000-0000-00000F010000}"/>
    <cellStyle name="Accent5_7-р" xfId="349" xr:uid="{00000000-0005-0000-0000-000010010000}"/>
    <cellStyle name="Accent6" xfId="350" xr:uid="{00000000-0005-0000-0000-000011010000}"/>
    <cellStyle name="Accent6 - 20%" xfId="351" xr:uid="{00000000-0005-0000-0000-000012010000}"/>
    <cellStyle name="Accent6 - 40%" xfId="352" xr:uid="{00000000-0005-0000-0000-000013010000}"/>
    <cellStyle name="Accent6 - 40% 2" xfId="353" xr:uid="{00000000-0005-0000-0000-000014010000}"/>
    <cellStyle name="Accent6 - 40% 3" xfId="354" xr:uid="{00000000-0005-0000-0000-000015010000}"/>
    <cellStyle name="Accent6 - 40% 4" xfId="355" xr:uid="{00000000-0005-0000-0000-000016010000}"/>
    <cellStyle name="Accent6 - 40% 5" xfId="356" xr:uid="{00000000-0005-0000-0000-000017010000}"/>
    <cellStyle name="Accent6 - 40% 6" xfId="357" xr:uid="{00000000-0005-0000-0000-000018010000}"/>
    <cellStyle name="Accent6 - 60%" xfId="358" xr:uid="{00000000-0005-0000-0000-000019010000}"/>
    <cellStyle name="Accent6 - 60% 2" xfId="359" xr:uid="{00000000-0005-0000-0000-00001A010000}"/>
    <cellStyle name="Accent6 - 60% 3" xfId="360" xr:uid="{00000000-0005-0000-0000-00001B010000}"/>
    <cellStyle name="Accent6 - 60% 4" xfId="361" xr:uid="{00000000-0005-0000-0000-00001C010000}"/>
    <cellStyle name="Accent6 - 60% 5" xfId="362" xr:uid="{00000000-0005-0000-0000-00001D010000}"/>
    <cellStyle name="Accent6 - 60% 6" xfId="363" xr:uid="{00000000-0005-0000-0000-00001E010000}"/>
    <cellStyle name="Accent6_7-р" xfId="364" xr:uid="{00000000-0005-0000-0000-00001F010000}"/>
    <cellStyle name="Annotations Cell - PerformancePoint" xfId="365" xr:uid="{00000000-0005-0000-0000-000020010000}"/>
    <cellStyle name="Arial007000001514155735" xfId="366" xr:uid="{00000000-0005-0000-0000-000021010000}"/>
    <cellStyle name="Arial007000001514155735 2" xfId="367" xr:uid="{00000000-0005-0000-0000-000022010000}"/>
    <cellStyle name="Arial0070000015536870911" xfId="368" xr:uid="{00000000-0005-0000-0000-000023010000}"/>
    <cellStyle name="Arial0070000015536870911 2" xfId="369" xr:uid="{00000000-0005-0000-0000-000024010000}"/>
    <cellStyle name="Arial007000001565535" xfId="370" xr:uid="{00000000-0005-0000-0000-000025010000}"/>
    <cellStyle name="Arial007000001565535 2" xfId="371" xr:uid="{00000000-0005-0000-0000-000026010000}"/>
    <cellStyle name="Arial0110010000536870911" xfId="372" xr:uid="{00000000-0005-0000-0000-000027010000}"/>
    <cellStyle name="Arial01101000015536870911" xfId="373" xr:uid="{00000000-0005-0000-0000-000028010000}"/>
    <cellStyle name="Arial017010000536870911" xfId="374" xr:uid="{00000000-0005-0000-0000-000029010000}"/>
    <cellStyle name="Arial018000000536870911" xfId="375" xr:uid="{00000000-0005-0000-0000-00002A010000}"/>
    <cellStyle name="Arial10170100015536870911" xfId="376" xr:uid="{00000000-0005-0000-0000-00002B010000}"/>
    <cellStyle name="Arial10170100015536870911 2" xfId="377" xr:uid="{00000000-0005-0000-0000-00002C010000}"/>
    <cellStyle name="Arial107000000536870911" xfId="378" xr:uid="{00000000-0005-0000-0000-00002D010000}"/>
    <cellStyle name="Arial107000001514155735" xfId="379" xr:uid="{00000000-0005-0000-0000-00002E010000}"/>
    <cellStyle name="Arial107000001514155735 2" xfId="380" xr:uid="{00000000-0005-0000-0000-00002F010000}"/>
    <cellStyle name="Arial107000001514155735FMT" xfId="381" xr:uid="{00000000-0005-0000-0000-000030010000}"/>
    <cellStyle name="Arial107000001514155735FMT 2" xfId="382" xr:uid="{00000000-0005-0000-0000-000031010000}"/>
    <cellStyle name="Arial1070000015536870911" xfId="383" xr:uid="{00000000-0005-0000-0000-000032010000}"/>
    <cellStyle name="Arial1070000015536870911 2" xfId="384" xr:uid="{00000000-0005-0000-0000-000033010000}"/>
    <cellStyle name="Arial1070000015536870911FMT" xfId="385" xr:uid="{00000000-0005-0000-0000-000034010000}"/>
    <cellStyle name="Arial1070000015536870911FMT 2" xfId="386" xr:uid="{00000000-0005-0000-0000-000035010000}"/>
    <cellStyle name="Arial107000001565535" xfId="387" xr:uid="{00000000-0005-0000-0000-000036010000}"/>
    <cellStyle name="Arial107000001565535 2" xfId="388" xr:uid="{00000000-0005-0000-0000-000037010000}"/>
    <cellStyle name="Arial107000001565535FMT" xfId="389" xr:uid="{00000000-0005-0000-0000-000038010000}"/>
    <cellStyle name="Arial107000001565535FMT 2" xfId="390" xr:uid="{00000000-0005-0000-0000-000039010000}"/>
    <cellStyle name="Arial117100000536870911" xfId="391" xr:uid="{00000000-0005-0000-0000-00003A010000}"/>
    <cellStyle name="Arial118000000536870911" xfId="392" xr:uid="{00000000-0005-0000-0000-00003B010000}"/>
    <cellStyle name="Arial2110100000536870911" xfId="393" xr:uid="{00000000-0005-0000-0000-00003C010000}"/>
    <cellStyle name="Arial21101000015536870911" xfId="394" xr:uid="{00000000-0005-0000-0000-00003D010000}"/>
    <cellStyle name="Arial2170000015536870911" xfId="395" xr:uid="{00000000-0005-0000-0000-00003E010000}"/>
    <cellStyle name="Arial2170000015536870911 2" xfId="396" xr:uid="{00000000-0005-0000-0000-00003F010000}"/>
    <cellStyle name="Arial2170000015536870911FMT" xfId="397" xr:uid="{00000000-0005-0000-0000-000040010000}"/>
    <cellStyle name="Arial2170000015536870911FMT 2" xfId="398" xr:uid="{00000000-0005-0000-0000-000041010000}"/>
    <cellStyle name="Bad" xfId="399" xr:uid="{00000000-0005-0000-0000-000042010000}"/>
    <cellStyle name="Calc Currency (0)" xfId="400" xr:uid="{00000000-0005-0000-0000-000043010000}"/>
    <cellStyle name="Calc Currency (2)" xfId="401" xr:uid="{00000000-0005-0000-0000-000044010000}"/>
    <cellStyle name="Calc Percent (0)" xfId="402" xr:uid="{00000000-0005-0000-0000-000045010000}"/>
    <cellStyle name="Calc Percent (1)" xfId="403" xr:uid="{00000000-0005-0000-0000-000046010000}"/>
    <cellStyle name="Calc Percent (2)" xfId="404" xr:uid="{00000000-0005-0000-0000-000047010000}"/>
    <cellStyle name="Calc Units (0)" xfId="405" xr:uid="{00000000-0005-0000-0000-000048010000}"/>
    <cellStyle name="Calc Units (1)" xfId="406" xr:uid="{00000000-0005-0000-0000-000049010000}"/>
    <cellStyle name="Calc Units (2)" xfId="407" xr:uid="{00000000-0005-0000-0000-00004A010000}"/>
    <cellStyle name="Calculation" xfId="408" xr:uid="{00000000-0005-0000-0000-00004B010000}"/>
    <cellStyle name="Check Cell" xfId="409" xr:uid="{00000000-0005-0000-0000-00004C010000}"/>
    <cellStyle name="Comma [00]" xfId="410" xr:uid="{00000000-0005-0000-0000-00004D010000}"/>
    <cellStyle name="Comma 2" xfId="411" xr:uid="{00000000-0005-0000-0000-00004E010000}"/>
    <cellStyle name="Comma 3" xfId="412" xr:uid="{00000000-0005-0000-0000-00004F010000}"/>
    <cellStyle name="Currency [00]" xfId="413" xr:uid="{00000000-0005-0000-0000-000050010000}"/>
    <cellStyle name="Data Cell - PerformancePoint" xfId="414" xr:uid="{00000000-0005-0000-0000-000051010000}"/>
    <cellStyle name="Data Entry Cell - PerformancePoint" xfId="415" xr:uid="{00000000-0005-0000-0000-000052010000}"/>
    <cellStyle name="Date Short" xfId="416" xr:uid="{00000000-0005-0000-0000-000053010000}"/>
    <cellStyle name="Default" xfId="417" xr:uid="{00000000-0005-0000-0000-000054010000}"/>
    <cellStyle name="Dezimal [0]_PERSONAL" xfId="418" xr:uid="{00000000-0005-0000-0000-000055010000}"/>
    <cellStyle name="Dezimal_PERSONAL" xfId="419" xr:uid="{00000000-0005-0000-0000-000056010000}"/>
    <cellStyle name="Emphasis 1" xfId="420" xr:uid="{00000000-0005-0000-0000-000057010000}"/>
    <cellStyle name="Emphasis 1 2" xfId="421" xr:uid="{00000000-0005-0000-0000-000058010000}"/>
    <cellStyle name="Emphasis 1 3" xfId="422" xr:uid="{00000000-0005-0000-0000-000059010000}"/>
    <cellStyle name="Emphasis 1 4" xfId="423" xr:uid="{00000000-0005-0000-0000-00005A010000}"/>
    <cellStyle name="Emphasis 1 5" xfId="424" xr:uid="{00000000-0005-0000-0000-00005B010000}"/>
    <cellStyle name="Emphasis 1 6" xfId="425" xr:uid="{00000000-0005-0000-0000-00005C010000}"/>
    <cellStyle name="Emphasis 2" xfId="426" xr:uid="{00000000-0005-0000-0000-00005D010000}"/>
    <cellStyle name="Emphasis 2 2" xfId="427" xr:uid="{00000000-0005-0000-0000-00005E010000}"/>
    <cellStyle name="Emphasis 2 3" xfId="428" xr:uid="{00000000-0005-0000-0000-00005F010000}"/>
    <cellStyle name="Emphasis 2 4" xfId="429" xr:uid="{00000000-0005-0000-0000-000060010000}"/>
    <cellStyle name="Emphasis 2 5" xfId="430" xr:uid="{00000000-0005-0000-0000-000061010000}"/>
    <cellStyle name="Emphasis 2 6" xfId="431" xr:uid="{00000000-0005-0000-0000-000062010000}"/>
    <cellStyle name="Emphasis 3" xfId="432" xr:uid="{00000000-0005-0000-0000-000063010000}"/>
    <cellStyle name="Enter Currency (0)" xfId="433" xr:uid="{00000000-0005-0000-0000-000064010000}"/>
    <cellStyle name="Enter Currency (2)" xfId="434" xr:uid="{00000000-0005-0000-0000-000065010000}"/>
    <cellStyle name="Enter Units (0)" xfId="435" xr:uid="{00000000-0005-0000-0000-000066010000}"/>
    <cellStyle name="Enter Units (1)" xfId="436" xr:uid="{00000000-0005-0000-0000-000067010000}"/>
    <cellStyle name="Enter Units (2)" xfId="437" xr:uid="{00000000-0005-0000-0000-000068010000}"/>
    <cellStyle name="Euro" xfId="438" xr:uid="{00000000-0005-0000-0000-000069010000}"/>
    <cellStyle name="Euro 2" xfId="439" xr:uid="{00000000-0005-0000-0000-00006A010000}"/>
    <cellStyle name="Excel Built-in Normal" xfId="440" xr:uid="{00000000-0005-0000-0000-00006B010000}"/>
    <cellStyle name="Explanatory Text" xfId="441" xr:uid="{00000000-0005-0000-0000-00006C010000}"/>
    <cellStyle name="Good" xfId="442" xr:uid="{00000000-0005-0000-0000-00006D010000}"/>
    <cellStyle name="Good 2" xfId="443" xr:uid="{00000000-0005-0000-0000-00006E010000}"/>
    <cellStyle name="Good 3" xfId="444" xr:uid="{00000000-0005-0000-0000-00006F010000}"/>
    <cellStyle name="Good 4" xfId="445" xr:uid="{00000000-0005-0000-0000-000070010000}"/>
    <cellStyle name="Good_7-р_Из_Системы" xfId="446" xr:uid="{00000000-0005-0000-0000-000071010000}"/>
    <cellStyle name="Header1" xfId="447" xr:uid="{00000000-0005-0000-0000-000072010000}"/>
    <cellStyle name="Header2" xfId="448" xr:uid="{00000000-0005-0000-0000-000073010000}"/>
    <cellStyle name="Heading 1" xfId="449" xr:uid="{00000000-0005-0000-0000-000074010000}"/>
    <cellStyle name="Heading 2" xfId="450" xr:uid="{00000000-0005-0000-0000-000075010000}"/>
    <cellStyle name="Heading 3" xfId="451" xr:uid="{00000000-0005-0000-0000-000076010000}"/>
    <cellStyle name="Heading 4" xfId="452" xr:uid="{00000000-0005-0000-0000-000077010000}"/>
    <cellStyle name="Input" xfId="453" xr:uid="{00000000-0005-0000-0000-000078010000}"/>
    <cellStyle name="Link Currency (0)" xfId="454" xr:uid="{00000000-0005-0000-0000-000079010000}"/>
    <cellStyle name="Link Currency (2)" xfId="455" xr:uid="{00000000-0005-0000-0000-00007A010000}"/>
    <cellStyle name="Link Units (0)" xfId="456" xr:uid="{00000000-0005-0000-0000-00007B010000}"/>
    <cellStyle name="Link Units (1)" xfId="457" xr:uid="{00000000-0005-0000-0000-00007C010000}"/>
    <cellStyle name="Link Units (2)" xfId="458" xr:uid="{00000000-0005-0000-0000-00007D010000}"/>
    <cellStyle name="Linked Cell" xfId="459" xr:uid="{00000000-0005-0000-0000-00007E010000}"/>
    <cellStyle name="Locked Cell - PerformancePoint" xfId="460" xr:uid="{00000000-0005-0000-0000-00007F010000}"/>
    <cellStyle name="Neutral" xfId="461" xr:uid="{00000000-0005-0000-0000-000080010000}"/>
    <cellStyle name="Neutral 2" xfId="462" xr:uid="{00000000-0005-0000-0000-000081010000}"/>
    <cellStyle name="Neutral 3" xfId="463" xr:uid="{00000000-0005-0000-0000-000082010000}"/>
    <cellStyle name="Neutral 4" xfId="464" xr:uid="{00000000-0005-0000-0000-000083010000}"/>
    <cellStyle name="Neutral_7-р_Из_Системы" xfId="465" xr:uid="{00000000-0005-0000-0000-000084010000}"/>
    <cellStyle name="Norma11l" xfId="466" xr:uid="{00000000-0005-0000-0000-000085010000}"/>
    <cellStyle name="Normal 2" xfId="22" xr:uid="{00000000-0005-0000-0000-000086010000}"/>
    <cellStyle name="Normal 2 2" xfId="1897" xr:uid="{00000000-0005-0000-0000-000087010000}"/>
    <cellStyle name="Normal 2 3" xfId="467" xr:uid="{00000000-0005-0000-0000-000088010000}"/>
    <cellStyle name="Normal 3" xfId="468" xr:uid="{00000000-0005-0000-0000-000089010000}"/>
    <cellStyle name="Normal 4" xfId="469" xr:uid="{00000000-0005-0000-0000-00008A010000}"/>
    <cellStyle name="Normal 5" xfId="470" xr:uid="{00000000-0005-0000-0000-00008B010000}"/>
    <cellStyle name="Normal_macro 2012 var 1" xfId="471" xr:uid="{00000000-0005-0000-0000-00008C010000}"/>
    <cellStyle name="Note" xfId="472" xr:uid="{00000000-0005-0000-0000-00008D010000}"/>
    <cellStyle name="Note 2" xfId="473" xr:uid="{00000000-0005-0000-0000-00008E010000}"/>
    <cellStyle name="Note 3" xfId="474" xr:uid="{00000000-0005-0000-0000-00008F010000}"/>
    <cellStyle name="Note 4" xfId="475" xr:uid="{00000000-0005-0000-0000-000090010000}"/>
    <cellStyle name="Note_7-р_Из_Системы" xfId="476" xr:uid="{00000000-0005-0000-0000-000091010000}"/>
    <cellStyle name="Output" xfId="477" xr:uid="{00000000-0005-0000-0000-000092010000}"/>
    <cellStyle name="Percent [0]" xfId="478" xr:uid="{00000000-0005-0000-0000-000093010000}"/>
    <cellStyle name="Percent [00]" xfId="479" xr:uid="{00000000-0005-0000-0000-000094010000}"/>
    <cellStyle name="Percent 2" xfId="480" xr:uid="{00000000-0005-0000-0000-000095010000}"/>
    <cellStyle name="Percent 3" xfId="481" xr:uid="{00000000-0005-0000-0000-000096010000}"/>
    <cellStyle name="PrePop Currency (0)" xfId="482" xr:uid="{00000000-0005-0000-0000-000097010000}"/>
    <cellStyle name="PrePop Currency (2)" xfId="483" xr:uid="{00000000-0005-0000-0000-000098010000}"/>
    <cellStyle name="PrePop Units (0)" xfId="484" xr:uid="{00000000-0005-0000-0000-000099010000}"/>
    <cellStyle name="PrePop Units (1)" xfId="485" xr:uid="{00000000-0005-0000-0000-00009A010000}"/>
    <cellStyle name="PrePop Units (2)" xfId="486" xr:uid="{00000000-0005-0000-0000-00009B010000}"/>
    <cellStyle name="SAPBEXaggData" xfId="487" xr:uid="{00000000-0005-0000-0000-00009C010000}"/>
    <cellStyle name="SAPBEXaggData 2" xfId="488" xr:uid="{00000000-0005-0000-0000-00009D010000}"/>
    <cellStyle name="SAPBEXaggData 3" xfId="489" xr:uid="{00000000-0005-0000-0000-00009E010000}"/>
    <cellStyle name="SAPBEXaggData 4" xfId="490" xr:uid="{00000000-0005-0000-0000-00009F010000}"/>
    <cellStyle name="SAPBEXaggData 5" xfId="491" xr:uid="{00000000-0005-0000-0000-0000A0010000}"/>
    <cellStyle name="SAPBEXaggData 6" xfId="492" xr:uid="{00000000-0005-0000-0000-0000A1010000}"/>
    <cellStyle name="SAPBEXaggData 7" xfId="493" xr:uid="{00000000-0005-0000-0000-0000A2010000}"/>
    <cellStyle name="SAPBEXaggDataEmph" xfId="494" xr:uid="{00000000-0005-0000-0000-0000A3010000}"/>
    <cellStyle name="SAPBEXaggDataEmph 2" xfId="495" xr:uid="{00000000-0005-0000-0000-0000A4010000}"/>
    <cellStyle name="SAPBEXaggDataEmph 3" xfId="496" xr:uid="{00000000-0005-0000-0000-0000A5010000}"/>
    <cellStyle name="SAPBEXaggDataEmph 4" xfId="497" xr:uid="{00000000-0005-0000-0000-0000A6010000}"/>
    <cellStyle name="SAPBEXaggDataEmph 5" xfId="498" xr:uid="{00000000-0005-0000-0000-0000A7010000}"/>
    <cellStyle name="SAPBEXaggDataEmph 6" xfId="499" xr:uid="{00000000-0005-0000-0000-0000A8010000}"/>
    <cellStyle name="SAPBEXaggItem" xfId="500" xr:uid="{00000000-0005-0000-0000-0000A9010000}"/>
    <cellStyle name="SAPBEXaggItem 2" xfId="501" xr:uid="{00000000-0005-0000-0000-0000AA010000}"/>
    <cellStyle name="SAPBEXaggItem 3" xfId="502" xr:uid="{00000000-0005-0000-0000-0000AB010000}"/>
    <cellStyle name="SAPBEXaggItem 4" xfId="503" xr:uid="{00000000-0005-0000-0000-0000AC010000}"/>
    <cellStyle name="SAPBEXaggItem 5" xfId="504" xr:uid="{00000000-0005-0000-0000-0000AD010000}"/>
    <cellStyle name="SAPBEXaggItem 6" xfId="505" xr:uid="{00000000-0005-0000-0000-0000AE010000}"/>
    <cellStyle name="SAPBEXaggItem 7" xfId="506" xr:uid="{00000000-0005-0000-0000-0000AF010000}"/>
    <cellStyle name="SAPBEXaggItemX" xfId="507" xr:uid="{00000000-0005-0000-0000-0000B0010000}"/>
    <cellStyle name="SAPBEXaggItemX 2" xfId="508" xr:uid="{00000000-0005-0000-0000-0000B1010000}"/>
    <cellStyle name="SAPBEXaggItemX 3" xfId="509" xr:uid="{00000000-0005-0000-0000-0000B2010000}"/>
    <cellStyle name="SAPBEXaggItemX 4" xfId="510" xr:uid="{00000000-0005-0000-0000-0000B3010000}"/>
    <cellStyle name="SAPBEXaggItemX 5" xfId="511" xr:uid="{00000000-0005-0000-0000-0000B4010000}"/>
    <cellStyle name="SAPBEXaggItemX 6" xfId="512" xr:uid="{00000000-0005-0000-0000-0000B5010000}"/>
    <cellStyle name="SAPBEXchaText" xfId="513" xr:uid="{00000000-0005-0000-0000-0000B6010000}"/>
    <cellStyle name="SAPBEXchaText 2" xfId="514" xr:uid="{00000000-0005-0000-0000-0000B7010000}"/>
    <cellStyle name="SAPBEXchaText 3" xfId="515" xr:uid="{00000000-0005-0000-0000-0000B8010000}"/>
    <cellStyle name="SAPBEXchaText 4" xfId="516" xr:uid="{00000000-0005-0000-0000-0000B9010000}"/>
    <cellStyle name="SAPBEXchaText 5" xfId="517" xr:uid="{00000000-0005-0000-0000-0000BA010000}"/>
    <cellStyle name="SAPBEXchaText 6" xfId="518" xr:uid="{00000000-0005-0000-0000-0000BB010000}"/>
    <cellStyle name="SAPBEXchaText_Приложение_1_к_7-у-о_2009_Кв_1_ФСТ" xfId="519" xr:uid="{00000000-0005-0000-0000-0000BC010000}"/>
    <cellStyle name="SAPBEXexcBad7" xfId="520" xr:uid="{00000000-0005-0000-0000-0000BD010000}"/>
    <cellStyle name="SAPBEXexcBad7 2" xfId="521" xr:uid="{00000000-0005-0000-0000-0000BE010000}"/>
    <cellStyle name="SAPBEXexcBad7 3" xfId="522" xr:uid="{00000000-0005-0000-0000-0000BF010000}"/>
    <cellStyle name="SAPBEXexcBad7 4" xfId="523" xr:uid="{00000000-0005-0000-0000-0000C0010000}"/>
    <cellStyle name="SAPBEXexcBad7 5" xfId="524" xr:uid="{00000000-0005-0000-0000-0000C1010000}"/>
    <cellStyle name="SAPBEXexcBad7 6" xfId="525" xr:uid="{00000000-0005-0000-0000-0000C2010000}"/>
    <cellStyle name="SAPBEXexcBad8" xfId="526" xr:uid="{00000000-0005-0000-0000-0000C3010000}"/>
    <cellStyle name="SAPBEXexcBad8 2" xfId="527" xr:uid="{00000000-0005-0000-0000-0000C4010000}"/>
    <cellStyle name="SAPBEXexcBad8 3" xfId="528" xr:uid="{00000000-0005-0000-0000-0000C5010000}"/>
    <cellStyle name="SAPBEXexcBad8 4" xfId="529" xr:uid="{00000000-0005-0000-0000-0000C6010000}"/>
    <cellStyle name="SAPBEXexcBad8 5" xfId="530" xr:uid="{00000000-0005-0000-0000-0000C7010000}"/>
    <cellStyle name="SAPBEXexcBad8 6" xfId="531" xr:uid="{00000000-0005-0000-0000-0000C8010000}"/>
    <cellStyle name="SAPBEXexcBad9" xfId="532" xr:uid="{00000000-0005-0000-0000-0000C9010000}"/>
    <cellStyle name="SAPBEXexcBad9 2" xfId="533" xr:uid="{00000000-0005-0000-0000-0000CA010000}"/>
    <cellStyle name="SAPBEXexcBad9 3" xfId="534" xr:uid="{00000000-0005-0000-0000-0000CB010000}"/>
    <cellStyle name="SAPBEXexcBad9 4" xfId="535" xr:uid="{00000000-0005-0000-0000-0000CC010000}"/>
    <cellStyle name="SAPBEXexcBad9 5" xfId="536" xr:uid="{00000000-0005-0000-0000-0000CD010000}"/>
    <cellStyle name="SAPBEXexcBad9 6" xfId="537" xr:uid="{00000000-0005-0000-0000-0000CE010000}"/>
    <cellStyle name="SAPBEXexcCritical4" xfId="538" xr:uid="{00000000-0005-0000-0000-0000CF010000}"/>
    <cellStyle name="SAPBEXexcCritical4 2" xfId="539" xr:uid="{00000000-0005-0000-0000-0000D0010000}"/>
    <cellStyle name="SAPBEXexcCritical4 3" xfId="540" xr:uid="{00000000-0005-0000-0000-0000D1010000}"/>
    <cellStyle name="SAPBEXexcCritical4 4" xfId="541" xr:uid="{00000000-0005-0000-0000-0000D2010000}"/>
    <cellStyle name="SAPBEXexcCritical4 5" xfId="542" xr:uid="{00000000-0005-0000-0000-0000D3010000}"/>
    <cellStyle name="SAPBEXexcCritical4 6" xfId="543" xr:uid="{00000000-0005-0000-0000-0000D4010000}"/>
    <cellStyle name="SAPBEXexcCritical5" xfId="544" xr:uid="{00000000-0005-0000-0000-0000D5010000}"/>
    <cellStyle name="SAPBEXexcCritical5 2" xfId="545" xr:uid="{00000000-0005-0000-0000-0000D6010000}"/>
    <cellStyle name="SAPBEXexcCritical5 3" xfId="546" xr:uid="{00000000-0005-0000-0000-0000D7010000}"/>
    <cellStyle name="SAPBEXexcCritical5 4" xfId="547" xr:uid="{00000000-0005-0000-0000-0000D8010000}"/>
    <cellStyle name="SAPBEXexcCritical5 5" xfId="548" xr:uid="{00000000-0005-0000-0000-0000D9010000}"/>
    <cellStyle name="SAPBEXexcCritical5 6" xfId="549" xr:uid="{00000000-0005-0000-0000-0000DA010000}"/>
    <cellStyle name="SAPBEXexcCritical6" xfId="550" xr:uid="{00000000-0005-0000-0000-0000DB010000}"/>
    <cellStyle name="SAPBEXexcCritical6 2" xfId="551" xr:uid="{00000000-0005-0000-0000-0000DC010000}"/>
    <cellStyle name="SAPBEXexcCritical6 3" xfId="552" xr:uid="{00000000-0005-0000-0000-0000DD010000}"/>
    <cellStyle name="SAPBEXexcCritical6 4" xfId="553" xr:uid="{00000000-0005-0000-0000-0000DE010000}"/>
    <cellStyle name="SAPBEXexcCritical6 5" xfId="554" xr:uid="{00000000-0005-0000-0000-0000DF010000}"/>
    <cellStyle name="SAPBEXexcCritical6 6" xfId="555" xr:uid="{00000000-0005-0000-0000-0000E0010000}"/>
    <cellStyle name="SAPBEXexcGood1" xfId="556" xr:uid="{00000000-0005-0000-0000-0000E1010000}"/>
    <cellStyle name="SAPBEXexcGood1 2" xfId="557" xr:uid="{00000000-0005-0000-0000-0000E2010000}"/>
    <cellStyle name="SAPBEXexcGood1 3" xfId="558" xr:uid="{00000000-0005-0000-0000-0000E3010000}"/>
    <cellStyle name="SAPBEXexcGood1 4" xfId="559" xr:uid="{00000000-0005-0000-0000-0000E4010000}"/>
    <cellStyle name="SAPBEXexcGood1 5" xfId="560" xr:uid="{00000000-0005-0000-0000-0000E5010000}"/>
    <cellStyle name="SAPBEXexcGood1 6" xfId="561" xr:uid="{00000000-0005-0000-0000-0000E6010000}"/>
    <cellStyle name="SAPBEXexcGood2" xfId="562" xr:uid="{00000000-0005-0000-0000-0000E7010000}"/>
    <cellStyle name="SAPBEXexcGood2 2" xfId="563" xr:uid="{00000000-0005-0000-0000-0000E8010000}"/>
    <cellStyle name="SAPBEXexcGood2 3" xfId="564" xr:uid="{00000000-0005-0000-0000-0000E9010000}"/>
    <cellStyle name="SAPBEXexcGood2 4" xfId="565" xr:uid="{00000000-0005-0000-0000-0000EA010000}"/>
    <cellStyle name="SAPBEXexcGood2 5" xfId="566" xr:uid="{00000000-0005-0000-0000-0000EB010000}"/>
    <cellStyle name="SAPBEXexcGood2 6" xfId="567" xr:uid="{00000000-0005-0000-0000-0000EC010000}"/>
    <cellStyle name="SAPBEXexcGood3" xfId="568" xr:uid="{00000000-0005-0000-0000-0000ED010000}"/>
    <cellStyle name="SAPBEXexcGood3 2" xfId="569" xr:uid="{00000000-0005-0000-0000-0000EE010000}"/>
    <cellStyle name="SAPBEXexcGood3 3" xfId="570" xr:uid="{00000000-0005-0000-0000-0000EF010000}"/>
    <cellStyle name="SAPBEXexcGood3 4" xfId="571" xr:uid="{00000000-0005-0000-0000-0000F0010000}"/>
    <cellStyle name="SAPBEXexcGood3 5" xfId="572" xr:uid="{00000000-0005-0000-0000-0000F1010000}"/>
    <cellStyle name="SAPBEXexcGood3 6" xfId="573" xr:uid="{00000000-0005-0000-0000-0000F2010000}"/>
    <cellStyle name="SAPBEXfilterDrill" xfId="574" xr:uid="{00000000-0005-0000-0000-0000F3010000}"/>
    <cellStyle name="SAPBEXfilterDrill 2" xfId="575" xr:uid="{00000000-0005-0000-0000-0000F4010000}"/>
    <cellStyle name="SAPBEXfilterDrill 3" xfId="576" xr:uid="{00000000-0005-0000-0000-0000F5010000}"/>
    <cellStyle name="SAPBEXfilterDrill 4" xfId="577" xr:uid="{00000000-0005-0000-0000-0000F6010000}"/>
    <cellStyle name="SAPBEXfilterDrill 5" xfId="578" xr:uid="{00000000-0005-0000-0000-0000F7010000}"/>
    <cellStyle name="SAPBEXfilterDrill 6" xfId="579" xr:uid="{00000000-0005-0000-0000-0000F8010000}"/>
    <cellStyle name="SAPBEXfilterItem" xfId="580" xr:uid="{00000000-0005-0000-0000-0000F9010000}"/>
    <cellStyle name="SAPBEXfilterItem 2" xfId="581" xr:uid="{00000000-0005-0000-0000-0000FA010000}"/>
    <cellStyle name="SAPBEXfilterItem 3" xfId="582" xr:uid="{00000000-0005-0000-0000-0000FB010000}"/>
    <cellStyle name="SAPBEXfilterItem 4" xfId="583" xr:uid="{00000000-0005-0000-0000-0000FC010000}"/>
    <cellStyle name="SAPBEXfilterItem 5" xfId="584" xr:uid="{00000000-0005-0000-0000-0000FD010000}"/>
    <cellStyle name="SAPBEXfilterItem 6" xfId="585" xr:uid="{00000000-0005-0000-0000-0000FE010000}"/>
    <cellStyle name="SAPBEXfilterText" xfId="586" xr:uid="{00000000-0005-0000-0000-0000FF010000}"/>
    <cellStyle name="SAPBEXfilterText 2" xfId="587" xr:uid="{00000000-0005-0000-0000-000000020000}"/>
    <cellStyle name="SAPBEXfilterText 3" xfId="588" xr:uid="{00000000-0005-0000-0000-000001020000}"/>
    <cellStyle name="SAPBEXfilterText 4" xfId="589" xr:uid="{00000000-0005-0000-0000-000002020000}"/>
    <cellStyle name="SAPBEXfilterText 5" xfId="590" xr:uid="{00000000-0005-0000-0000-000003020000}"/>
    <cellStyle name="SAPBEXfilterText 6" xfId="591" xr:uid="{00000000-0005-0000-0000-000004020000}"/>
    <cellStyle name="SAPBEXformats" xfId="592" xr:uid="{00000000-0005-0000-0000-000005020000}"/>
    <cellStyle name="SAPBEXformats 2" xfId="593" xr:uid="{00000000-0005-0000-0000-000006020000}"/>
    <cellStyle name="SAPBEXformats 3" xfId="594" xr:uid="{00000000-0005-0000-0000-000007020000}"/>
    <cellStyle name="SAPBEXformats 4" xfId="595" xr:uid="{00000000-0005-0000-0000-000008020000}"/>
    <cellStyle name="SAPBEXformats 5" xfId="596" xr:uid="{00000000-0005-0000-0000-000009020000}"/>
    <cellStyle name="SAPBEXformats 6" xfId="597" xr:uid="{00000000-0005-0000-0000-00000A020000}"/>
    <cellStyle name="SAPBEXheaderItem" xfId="598" xr:uid="{00000000-0005-0000-0000-00000B020000}"/>
    <cellStyle name="SAPBEXheaderItem 2" xfId="599" xr:uid="{00000000-0005-0000-0000-00000C020000}"/>
    <cellStyle name="SAPBEXheaderItem 3" xfId="600" xr:uid="{00000000-0005-0000-0000-00000D020000}"/>
    <cellStyle name="SAPBEXheaderItem 4" xfId="601" xr:uid="{00000000-0005-0000-0000-00000E020000}"/>
    <cellStyle name="SAPBEXheaderItem 5" xfId="602" xr:uid="{00000000-0005-0000-0000-00000F020000}"/>
    <cellStyle name="SAPBEXheaderItem 6" xfId="603" xr:uid="{00000000-0005-0000-0000-000010020000}"/>
    <cellStyle name="SAPBEXheaderText" xfId="604" xr:uid="{00000000-0005-0000-0000-000011020000}"/>
    <cellStyle name="SAPBEXheaderText 2" xfId="605" xr:uid="{00000000-0005-0000-0000-000012020000}"/>
    <cellStyle name="SAPBEXheaderText 3" xfId="606" xr:uid="{00000000-0005-0000-0000-000013020000}"/>
    <cellStyle name="SAPBEXheaderText 4" xfId="607" xr:uid="{00000000-0005-0000-0000-000014020000}"/>
    <cellStyle name="SAPBEXheaderText 5" xfId="608" xr:uid="{00000000-0005-0000-0000-000015020000}"/>
    <cellStyle name="SAPBEXheaderText 6" xfId="609" xr:uid="{00000000-0005-0000-0000-000016020000}"/>
    <cellStyle name="SAPBEXHLevel0" xfId="610" xr:uid="{00000000-0005-0000-0000-000017020000}"/>
    <cellStyle name="SAPBEXHLevel0 2" xfId="611" xr:uid="{00000000-0005-0000-0000-000018020000}"/>
    <cellStyle name="SAPBEXHLevel0 3" xfId="612" xr:uid="{00000000-0005-0000-0000-000019020000}"/>
    <cellStyle name="SAPBEXHLevel0 4" xfId="613" xr:uid="{00000000-0005-0000-0000-00001A020000}"/>
    <cellStyle name="SAPBEXHLevel0 5" xfId="614" xr:uid="{00000000-0005-0000-0000-00001B020000}"/>
    <cellStyle name="SAPBEXHLevel0 6" xfId="615" xr:uid="{00000000-0005-0000-0000-00001C020000}"/>
    <cellStyle name="SAPBEXHLevel0 7" xfId="616" xr:uid="{00000000-0005-0000-0000-00001D020000}"/>
    <cellStyle name="SAPBEXHLevel0_7y-отчетная_РЖД_2009_04" xfId="617" xr:uid="{00000000-0005-0000-0000-00001E020000}"/>
    <cellStyle name="SAPBEXHLevel0X" xfId="618" xr:uid="{00000000-0005-0000-0000-00001F020000}"/>
    <cellStyle name="SAPBEXHLevel0X 2" xfId="619" xr:uid="{00000000-0005-0000-0000-000020020000}"/>
    <cellStyle name="SAPBEXHLevel0X 3" xfId="620" xr:uid="{00000000-0005-0000-0000-000021020000}"/>
    <cellStyle name="SAPBEXHLevel0X 4" xfId="621" xr:uid="{00000000-0005-0000-0000-000022020000}"/>
    <cellStyle name="SAPBEXHLevel0X 5" xfId="622" xr:uid="{00000000-0005-0000-0000-000023020000}"/>
    <cellStyle name="SAPBEXHLevel0X 6" xfId="623" xr:uid="{00000000-0005-0000-0000-000024020000}"/>
    <cellStyle name="SAPBEXHLevel0X 7" xfId="624" xr:uid="{00000000-0005-0000-0000-000025020000}"/>
    <cellStyle name="SAPBEXHLevel0X 8" xfId="625" xr:uid="{00000000-0005-0000-0000-000026020000}"/>
    <cellStyle name="SAPBEXHLevel0X 9" xfId="626" xr:uid="{00000000-0005-0000-0000-000027020000}"/>
    <cellStyle name="SAPBEXHLevel0X_7-р_Из_Системы" xfId="627" xr:uid="{00000000-0005-0000-0000-000028020000}"/>
    <cellStyle name="SAPBEXHLevel1" xfId="628" xr:uid="{00000000-0005-0000-0000-000029020000}"/>
    <cellStyle name="SAPBEXHLevel1 2" xfId="629" xr:uid="{00000000-0005-0000-0000-00002A020000}"/>
    <cellStyle name="SAPBEXHLevel1 3" xfId="630" xr:uid="{00000000-0005-0000-0000-00002B020000}"/>
    <cellStyle name="SAPBEXHLevel1 4" xfId="631" xr:uid="{00000000-0005-0000-0000-00002C020000}"/>
    <cellStyle name="SAPBEXHLevel1 5" xfId="632" xr:uid="{00000000-0005-0000-0000-00002D020000}"/>
    <cellStyle name="SAPBEXHLevel1 6" xfId="633" xr:uid="{00000000-0005-0000-0000-00002E020000}"/>
    <cellStyle name="SAPBEXHLevel1 7" xfId="634" xr:uid="{00000000-0005-0000-0000-00002F020000}"/>
    <cellStyle name="SAPBEXHLevel1_7y-отчетная_РЖД_2009_04" xfId="635" xr:uid="{00000000-0005-0000-0000-000030020000}"/>
    <cellStyle name="SAPBEXHLevel1X" xfId="636" xr:uid="{00000000-0005-0000-0000-000031020000}"/>
    <cellStyle name="SAPBEXHLevel1X 2" xfId="637" xr:uid="{00000000-0005-0000-0000-000032020000}"/>
    <cellStyle name="SAPBEXHLevel1X 3" xfId="638" xr:uid="{00000000-0005-0000-0000-000033020000}"/>
    <cellStyle name="SAPBEXHLevel1X 4" xfId="639" xr:uid="{00000000-0005-0000-0000-000034020000}"/>
    <cellStyle name="SAPBEXHLevel1X 5" xfId="640" xr:uid="{00000000-0005-0000-0000-000035020000}"/>
    <cellStyle name="SAPBEXHLevel1X 6" xfId="641" xr:uid="{00000000-0005-0000-0000-000036020000}"/>
    <cellStyle name="SAPBEXHLevel1X 7" xfId="642" xr:uid="{00000000-0005-0000-0000-000037020000}"/>
    <cellStyle name="SAPBEXHLevel1X 8" xfId="643" xr:uid="{00000000-0005-0000-0000-000038020000}"/>
    <cellStyle name="SAPBEXHLevel1X 9" xfId="644" xr:uid="{00000000-0005-0000-0000-000039020000}"/>
    <cellStyle name="SAPBEXHLevel1X_7-р_Из_Системы" xfId="645" xr:uid="{00000000-0005-0000-0000-00003A020000}"/>
    <cellStyle name="SAPBEXHLevel2" xfId="646" xr:uid="{00000000-0005-0000-0000-00003B020000}"/>
    <cellStyle name="SAPBEXHLevel2 2" xfId="647" xr:uid="{00000000-0005-0000-0000-00003C020000}"/>
    <cellStyle name="SAPBEXHLevel2 3" xfId="648" xr:uid="{00000000-0005-0000-0000-00003D020000}"/>
    <cellStyle name="SAPBEXHLevel2 4" xfId="649" xr:uid="{00000000-0005-0000-0000-00003E020000}"/>
    <cellStyle name="SAPBEXHLevel2 5" xfId="650" xr:uid="{00000000-0005-0000-0000-00003F020000}"/>
    <cellStyle name="SAPBEXHLevel2 6" xfId="651" xr:uid="{00000000-0005-0000-0000-000040020000}"/>
    <cellStyle name="SAPBEXHLevel2_Приложение_1_к_7-у-о_2009_Кв_1_ФСТ" xfId="652" xr:uid="{00000000-0005-0000-0000-000041020000}"/>
    <cellStyle name="SAPBEXHLevel2X" xfId="653" xr:uid="{00000000-0005-0000-0000-000042020000}"/>
    <cellStyle name="SAPBEXHLevel2X 2" xfId="654" xr:uid="{00000000-0005-0000-0000-000043020000}"/>
    <cellStyle name="SAPBEXHLevel2X 3" xfId="655" xr:uid="{00000000-0005-0000-0000-000044020000}"/>
    <cellStyle name="SAPBEXHLevel2X 4" xfId="656" xr:uid="{00000000-0005-0000-0000-000045020000}"/>
    <cellStyle name="SAPBEXHLevel2X 5" xfId="657" xr:uid="{00000000-0005-0000-0000-000046020000}"/>
    <cellStyle name="SAPBEXHLevel2X 6" xfId="658" xr:uid="{00000000-0005-0000-0000-000047020000}"/>
    <cellStyle name="SAPBEXHLevel2X 7" xfId="659" xr:uid="{00000000-0005-0000-0000-000048020000}"/>
    <cellStyle name="SAPBEXHLevel2X 8" xfId="660" xr:uid="{00000000-0005-0000-0000-000049020000}"/>
    <cellStyle name="SAPBEXHLevel2X 9" xfId="661" xr:uid="{00000000-0005-0000-0000-00004A020000}"/>
    <cellStyle name="SAPBEXHLevel2X_7-р_Из_Системы" xfId="662" xr:uid="{00000000-0005-0000-0000-00004B020000}"/>
    <cellStyle name="SAPBEXHLevel3" xfId="663" xr:uid="{00000000-0005-0000-0000-00004C020000}"/>
    <cellStyle name="SAPBEXHLevel3 2" xfId="664" xr:uid="{00000000-0005-0000-0000-00004D020000}"/>
    <cellStyle name="SAPBEXHLevel3 3" xfId="665" xr:uid="{00000000-0005-0000-0000-00004E020000}"/>
    <cellStyle name="SAPBEXHLevel3 4" xfId="666" xr:uid="{00000000-0005-0000-0000-00004F020000}"/>
    <cellStyle name="SAPBEXHLevel3 5" xfId="667" xr:uid="{00000000-0005-0000-0000-000050020000}"/>
    <cellStyle name="SAPBEXHLevel3 6" xfId="668" xr:uid="{00000000-0005-0000-0000-000051020000}"/>
    <cellStyle name="SAPBEXHLevel3_Приложение_1_к_7-у-о_2009_Кв_1_ФСТ" xfId="669" xr:uid="{00000000-0005-0000-0000-000052020000}"/>
    <cellStyle name="SAPBEXHLevel3X" xfId="670" xr:uid="{00000000-0005-0000-0000-000053020000}"/>
    <cellStyle name="SAPBEXHLevel3X 2" xfId="671" xr:uid="{00000000-0005-0000-0000-000054020000}"/>
    <cellStyle name="SAPBEXHLevel3X 3" xfId="672" xr:uid="{00000000-0005-0000-0000-000055020000}"/>
    <cellStyle name="SAPBEXHLevel3X 4" xfId="673" xr:uid="{00000000-0005-0000-0000-000056020000}"/>
    <cellStyle name="SAPBEXHLevel3X 5" xfId="674" xr:uid="{00000000-0005-0000-0000-000057020000}"/>
    <cellStyle name="SAPBEXHLevel3X 6" xfId="675" xr:uid="{00000000-0005-0000-0000-000058020000}"/>
    <cellStyle name="SAPBEXHLevel3X 7" xfId="676" xr:uid="{00000000-0005-0000-0000-000059020000}"/>
    <cellStyle name="SAPBEXHLevel3X 8" xfId="677" xr:uid="{00000000-0005-0000-0000-00005A020000}"/>
    <cellStyle name="SAPBEXHLevel3X 9" xfId="678" xr:uid="{00000000-0005-0000-0000-00005B020000}"/>
    <cellStyle name="SAPBEXHLevel3X_7-р_Из_Системы" xfId="679" xr:uid="{00000000-0005-0000-0000-00005C020000}"/>
    <cellStyle name="SAPBEXinputData" xfId="680" xr:uid="{00000000-0005-0000-0000-00005D020000}"/>
    <cellStyle name="SAPBEXinputData 10" xfId="681" xr:uid="{00000000-0005-0000-0000-00005E020000}"/>
    <cellStyle name="SAPBEXinputData 2" xfId="682" xr:uid="{00000000-0005-0000-0000-00005F020000}"/>
    <cellStyle name="SAPBEXinputData 3" xfId="683" xr:uid="{00000000-0005-0000-0000-000060020000}"/>
    <cellStyle name="SAPBEXinputData 4" xfId="684" xr:uid="{00000000-0005-0000-0000-000061020000}"/>
    <cellStyle name="SAPBEXinputData 5" xfId="685" xr:uid="{00000000-0005-0000-0000-000062020000}"/>
    <cellStyle name="SAPBEXinputData 6" xfId="686" xr:uid="{00000000-0005-0000-0000-000063020000}"/>
    <cellStyle name="SAPBEXinputData 7" xfId="687" xr:uid="{00000000-0005-0000-0000-000064020000}"/>
    <cellStyle name="SAPBEXinputData 8" xfId="688" xr:uid="{00000000-0005-0000-0000-000065020000}"/>
    <cellStyle name="SAPBEXinputData 9" xfId="689" xr:uid="{00000000-0005-0000-0000-000066020000}"/>
    <cellStyle name="SAPBEXinputData_7-р_Из_Системы" xfId="690" xr:uid="{00000000-0005-0000-0000-000067020000}"/>
    <cellStyle name="SAPBEXItemHeader" xfId="691" xr:uid="{00000000-0005-0000-0000-000068020000}"/>
    <cellStyle name="SAPBEXresData" xfId="692" xr:uid="{00000000-0005-0000-0000-000069020000}"/>
    <cellStyle name="SAPBEXresData 2" xfId="693" xr:uid="{00000000-0005-0000-0000-00006A020000}"/>
    <cellStyle name="SAPBEXresData 3" xfId="694" xr:uid="{00000000-0005-0000-0000-00006B020000}"/>
    <cellStyle name="SAPBEXresData 4" xfId="695" xr:uid="{00000000-0005-0000-0000-00006C020000}"/>
    <cellStyle name="SAPBEXresData 5" xfId="696" xr:uid="{00000000-0005-0000-0000-00006D020000}"/>
    <cellStyle name="SAPBEXresData 6" xfId="697" xr:uid="{00000000-0005-0000-0000-00006E020000}"/>
    <cellStyle name="SAPBEXresDataEmph" xfId="698" xr:uid="{00000000-0005-0000-0000-00006F020000}"/>
    <cellStyle name="SAPBEXresDataEmph 2" xfId="699" xr:uid="{00000000-0005-0000-0000-000070020000}"/>
    <cellStyle name="SAPBEXresDataEmph 2 2" xfId="700" xr:uid="{00000000-0005-0000-0000-000071020000}"/>
    <cellStyle name="SAPBEXresDataEmph 3" xfId="701" xr:uid="{00000000-0005-0000-0000-000072020000}"/>
    <cellStyle name="SAPBEXresDataEmph 3 2" xfId="702" xr:uid="{00000000-0005-0000-0000-000073020000}"/>
    <cellStyle name="SAPBEXresDataEmph 4" xfId="703" xr:uid="{00000000-0005-0000-0000-000074020000}"/>
    <cellStyle name="SAPBEXresDataEmph 4 2" xfId="704" xr:uid="{00000000-0005-0000-0000-000075020000}"/>
    <cellStyle name="SAPBEXresDataEmph 5" xfId="705" xr:uid="{00000000-0005-0000-0000-000076020000}"/>
    <cellStyle name="SAPBEXresDataEmph 5 2" xfId="706" xr:uid="{00000000-0005-0000-0000-000077020000}"/>
    <cellStyle name="SAPBEXresDataEmph 6" xfId="707" xr:uid="{00000000-0005-0000-0000-000078020000}"/>
    <cellStyle name="SAPBEXresDataEmph 6 2" xfId="708" xr:uid="{00000000-0005-0000-0000-000079020000}"/>
    <cellStyle name="SAPBEXresItem" xfId="709" xr:uid="{00000000-0005-0000-0000-00007A020000}"/>
    <cellStyle name="SAPBEXresItem 2" xfId="710" xr:uid="{00000000-0005-0000-0000-00007B020000}"/>
    <cellStyle name="SAPBEXresItem 3" xfId="711" xr:uid="{00000000-0005-0000-0000-00007C020000}"/>
    <cellStyle name="SAPBEXresItem 4" xfId="712" xr:uid="{00000000-0005-0000-0000-00007D020000}"/>
    <cellStyle name="SAPBEXresItem 5" xfId="713" xr:uid="{00000000-0005-0000-0000-00007E020000}"/>
    <cellStyle name="SAPBEXresItem 6" xfId="714" xr:uid="{00000000-0005-0000-0000-00007F020000}"/>
    <cellStyle name="SAPBEXresItemX" xfId="715" xr:uid="{00000000-0005-0000-0000-000080020000}"/>
    <cellStyle name="SAPBEXresItemX 2" xfId="716" xr:uid="{00000000-0005-0000-0000-000081020000}"/>
    <cellStyle name="SAPBEXresItemX 3" xfId="717" xr:uid="{00000000-0005-0000-0000-000082020000}"/>
    <cellStyle name="SAPBEXresItemX 4" xfId="718" xr:uid="{00000000-0005-0000-0000-000083020000}"/>
    <cellStyle name="SAPBEXresItemX 5" xfId="719" xr:uid="{00000000-0005-0000-0000-000084020000}"/>
    <cellStyle name="SAPBEXresItemX 6" xfId="720" xr:uid="{00000000-0005-0000-0000-000085020000}"/>
    <cellStyle name="SAPBEXstdData" xfId="721" xr:uid="{00000000-0005-0000-0000-000086020000}"/>
    <cellStyle name="SAPBEXstdData 2" xfId="722" xr:uid="{00000000-0005-0000-0000-000087020000}"/>
    <cellStyle name="SAPBEXstdData 3" xfId="723" xr:uid="{00000000-0005-0000-0000-000088020000}"/>
    <cellStyle name="SAPBEXstdData 4" xfId="724" xr:uid="{00000000-0005-0000-0000-000089020000}"/>
    <cellStyle name="SAPBEXstdData 5" xfId="725" xr:uid="{00000000-0005-0000-0000-00008A020000}"/>
    <cellStyle name="SAPBEXstdData 6" xfId="726" xr:uid="{00000000-0005-0000-0000-00008B020000}"/>
    <cellStyle name="SAPBEXstdData_Приложение_1_к_7-у-о_2009_Кв_1_ФСТ" xfId="727" xr:uid="{00000000-0005-0000-0000-00008C020000}"/>
    <cellStyle name="SAPBEXstdDataEmph" xfId="728" xr:uid="{00000000-0005-0000-0000-00008D020000}"/>
    <cellStyle name="SAPBEXstdDataEmph 2" xfId="729" xr:uid="{00000000-0005-0000-0000-00008E020000}"/>
    <cellStyle name="SAPBEXstdDataEmph 3" xfId="730" xr:uid="{00000000-0005-0000-0000-00008F020000}"/>
    <cellStyle name="SAPBEXstdDataEmph 4" xfId="731" xr:uid="{00000000-0005-0000-0000-000090020000}"/>
    <cellStyle name="SAPBEXstdDataEmph 5" xfId="732" xr:uid="{00000000-0005-0000-0000-000091020000}"/>
    <cellStyle name="SAPBEXstdDataEmph 6" xfId="733" xr:uid="{00000000-0005-0000-0000-000092020000}"/>
    <cellStyle name="SAPBEXstdItem" xfId="734" xr:uid="{00000000-0005-0000-0000-000093020000}"/>
    <cellStyle name="SAPBEXstdItem 2" xfId="735" xr:uid="{00000000-0005-0000-0000-000094020000}"/>
    <cellStyle name="SAPBEXstdItem 3" xfId="736" xr:uid="{00000000-0005-0000-0000-000095020000}"/>
    <cellStyle name="SAPBEXstdItem 4" xfId="737" xr:uid="{00000000-0005-0000-0000-000096020000}"/>
    <cellStyle name="SAPBEXstdItem 5" xfId="738" xr:uid="{00000000-0005-0000-0000-000097020000}"/>
    <cellStyle name="SAPBEXstdItem 6" xfId="739" xr:uid="{00000000-0005-0000-0000-000098020000}"/>
    <cellStyle name="SAPBEXstdItem 7" xfId="740" xr:uid="{00000000-0005-0000-0000-000099020000}"/>
    <cellStyle name="SAPBEXstdItem_7-р" xfId="741" xr:uid="{00000000-0005-0000-0000-00009A020000}"/>
    <cellStyle name="SAPBEXstdItemX" xfId="742" xr:uid="{00000000-0005-0000-0000-00009B020000}"/>
    <cellStyle name="SAPBEXstdItemX 2" xfId="743" xr:uid="{00000000-0005-0000-0000-00009C020000}"/>
    <cellStyle name="SAPBEXstdItemX 3" xfId="744" xr:uid="{00000000-0005-0000-0000-00009D020000}"/>
    <cellStyle name="SAPBEXstdItemX 4" xfId="745" xr:uid="{00000000-0005-0000-0000-00009E020000}"/>
    <cellStyle name="SAPBEXstdItemX 5" xfId="746" xr:uid="{00000000-0005-0000-0000-00009F020000}"/>
    <cellStyle name="SAPBEXstdItemX 6" xfId="747" xr:uid="{00000000-0005-0000-0000-0000A0020000}"/>
    <cellStyle name="SAPBEXtitle" xfId="748" xr:uid="{00000000-0005-0000-0000-0000A1020000}"/>
    <cellStyle name="SAPBEXtitle 2" xfId="749" xr:uid="{00000000-0005-0000-0000-0000A2020000}"/>
    <cellStyle name="SAPBEXtitle 3" xfId="750" xr:uid="{00000000-0005-0000-0000-0000A3020000}"/>
    <cellStyle name="SAPBEXtitle 4" xfId="751" xr:uid="{00000000-0005-0000-0000-0000A4020000}"/>
    <cellStyle name="SAPBEXtitle 5" xfId="752" xr:uid="{00000000-0005-0000-0000-0000A5020000}"/>
    <cellStyle name="SAPBEXtitle 6" xfId="753" xr:uid="{00000000-0005-0000-0000-0000A6020000}"/>
    <cellStyle name="SAPBEXunassignedItem" xfId="754" xr:uid="{00000000-0005-0000-0000-0000A7020000}"/>
    <cellStyle name="SAPBEXunassignedItem 2" xfId="755" xr:uid="{00000000-0005-0000-0000-0000A8020000}"/>
    <cellStyle name="SAPBEXundefined" xfId="756" xr:uid="{00000000-0005-0000-0000-0000A9020000}"/>
    <cellStyle name="SAPBEXundefined 2" xfId="757" xr:uid="{00000000-0005-0000-0000-0000AA020000}"/>
    <cellStyle name="SAPBEXundefined 3" xfId="758" xr:uid="{00000000-0005-0000-0000-0000AB020000}"/>
    <cellStyle name="SAPBEXundefined 4" xfId="759" xr:uid="{00000000-0005-0000-0000-0000AC020000}"/>
    <cellStyle name="SAPBEXundefined 5" xfId="760" xr:uid="{00000000-0005-0000-0000-0000AD020000}"/>
    <cellStyle name="SAPBEXundefined 6" xfId="761" xr:uid="{00000000-0005-0000-0000-0000AE020000}"/>
    <cellStyle name="Sheet Title" xfId="762" xr:uid="{00000000-0005-0000-0000-0000AF020000}"/>
    <cellStyle name="styleColumnTitles" xfId="763" xr:uid="{00000000-0005-0000-0000-0000B0020000}"/>
    <cellStyle name="styleDateRange" xfId="764" xr:uid="{00000000-0005-0000-0000-0000B1020000}"/>
    <cellStyle name="styleHidden" xfId="765" xr:uid="{00000000-0005-0000-0000-0000B2020000}"/>
    <cellStyle name="styleNormal" xfId="766" xr:uid="{00000000-0005-0000-0000-0000B3020000}"/>
    <cellStyle name="styleSeriesAttributes" xfId="767" xr:uid="{00000000-0005-0000-0000-0000B4020000}"/>
    <cellStyle name="styleSeriesData" xfId="768" xr:uid="{00000000-0005-0000-0000-0000B5020000}"/>
    <cellStyle name="styleSeriesDataForecast" xfId="769" xr:uid="{00000000-0005-0000-0000-0000B6020000}"/>
    <cellStyle name="styleSeriesDataForecastNA" xfId="770" xr:uid="{00000000-0005-0000-0000-0000B7020000}"/>
    <cellStyle name="styleSeriesDataNA" xfId="771" xr:uid="{00000000-0005-0000-0000-0000B8020000}"/>
    <cellStyle name="Text Indent A" xfId="772" xr:uid="{00000000-0005-0000-0000-0000B9020000}"/>
    <cellStyle name="Text Indent B" xfId="773" xr:uid="{00000000-0005-0000-0000-0000BA020000}"/>
    <cellStyle name="Text Indent C" xfId="774" xr:uid="{00000000-0005-0000-0000-0000BB020000}"/>
    <cellStyle name="Times New Roman0181000015536870911" xfId="775" xr:uid="{00000000-0005-0000-0000-0000BC020000}"/>
    <cellStyle name="Title" xfId="776" xr:uid="{00000000-0005-0000-0000-0000BD020000}"/>
    <cellStyle name="Total" xfId="777" xr:uid="{00000000-0005-0000-0000-0000BE020000}"/>
    <cellStyle name="Warning Text" xfId="778" xr:uid="{00000000-0005-0000-0000-0000BF020000}"/>
    <cellStyle name="Акцент1 2" xfId="23" xr:uid="{00000000-0005-0000-0000-0000C0020000}"/>
    <cellStyle name="Акцент1 2 2" xfId="779" xr:uid="{00000000-0005-0000-0000-0000C1020000}"/>
    <cellStyle name="Акцент1 3" xfId="780" xr:uid="{00000000-0005-0000-0000-0000C2020000}"/>
    <cellStyle name="Акцент1 3 2" xfId="781" xr:uid="{00000000-0005-0000-0000-0000C3020000}"/>
    <cellStyle name="Акцент1 4" xfId="782" xr:uid="{00000000-0005-0000-0000-0000C4020000}"/>
    <cellStyle name="Акцент2 2" xfId="24" xr:uid="{00000000-0005-0000-0000-0000C5020000}"/>
    <cellStyle name="Акцент2 2 2" xfId="783" xr:uid="{00000000-0005-0000-0000-0000C6020000}"/>
    <cellStyle name="Акцент2 3" xfId="784" xr:uid="{00000000-0005-0000-0000-0000C7020000}"/>
    <cellStyle name="Акцент2 3 2" xfId="785" xr:uid="{00000000-0005-0000-0000-0000C8020000}"/>
    <cellStyle name="Акцент2 4" xfId="786" xr:uid="{00000000-0005-0000-0000-0000C9020000}"/>
    <cellStyle name="Акцент3 2" xfId="25" xr:uid="{00000000-0005-0000-0000-0000CA020000}"/>
    <cellStyle name="Акцент3 2 2" xfId="787" xr:uid="{00000000-0005-0000-0000-0000CB020000}"/>
    <cellStyle name="Акцент3 3" xfId="788" xr:uid="{00000000-0005-0000-0000-0000CC020000}"/>
    <cellStyle name="Акцент3 3 2" xfId="789" xr:uid="{00000000-0005-0000-0000-0000CD020000}"/>
    <cellStyle name="Акцент3 4" xfId="790" xr:uid="{00000000-0005-0000-0000-0000CE020000}"/>
    <cellStyle name="Акцент4 2" xfId="26" xr:uid="{00000000-0005-0000-0000-0000CF020000}"/>
    <cellStyle name="Акцент4 2 2" xfId="791" xr:uid="{00000000-0005-0000-0000-0000D0020000}"/>
    <cellStyle name="Акцент4 3" xfId="792" xr:uid="{00000000-0005-0000-0000-0000D1020000}"/>
    <cellStyle name="Акцент4 3 2" xfId="793" xr:uid="{00000000-0005-0000-0000-0000D2020000}"/>
    <cellStyle name="Акцент4 4" xfId="794" xr:uid="{00000000-0005-0000-0000-0000D3020000}"/>
    <cellStyle name="Акцент5 2" xfId="27" xr:uid="{00000000-0005-0000-0000-0000D4020000}"/>
    <cellStyle name="Акцент5 2 2" xfId="796" xr:uid="{00000000-0005-0000-0000-0000D5020000}"/>
    <cellStyle name="Акцент5 2 3" xfId="797" xr:uid="{00000000-0005-0000-0000-0000D6020000}"/>
    <cellStyle name="Акцент5 2 4" xfId="795" xr:uid="{00000000-0005-0000-0000-0000D7020000}"/>
    <cellStyle name="Акцент5 3" xfId="798" xr:uid="{00000000-0005-0000-0000-0000D8020000}"/>
    <cellStyle name="Акцент5 4" xfId="799" xr:uid="{00000000-0005-0000-0000-0000D9020000}"/>
    <cellStyle name="Акцент5 4 2" xfId="800" xr:uid="{00000000-0005-0000-0000-0000DA020000}"/>
    <cellStyle name="Акцент6 2" xfId="28" xr:uid="{00000000-0005-0000-0000-0000DB020000}"/>
    <cellStyle name="Акцент6 2 2" xfId="801" xr:uid="{00000000-0005-0000-0000-0000DC020000}"/>
    <cellStyle name="Акцент6 3" xfId="802" xr:uid="{00000000-0005-0000-0000-0000DD020000}"/>
    <cellStyle name="Акцент6 3 2" xfId="803" xr:uid="{00000000-0005-0000-0000-0000DE020000}"/>
    <cellStyle name="Акцент6 4" xfId="804" xr:uid="{00000000-0005-0000-0000-0000DF020000}"/>
    <cellStyle name="Ввод  2" xfId="29" xr:uid="{00000000-0005-0000-0000-0000E0020000}"/>
    <cellStyle name="Ввод  2 2" xfId="805" xr:uid="{00000000-0005-0000-0000-0000E1020000}"/>
    <cellStyle name="Ввод  3" xfId="806" xr:uid="{00000000-0005-0000-0000-0000E2020000}"/>
    <cellStyle name="Ввод  3 2" xfId="807" xr:uid="{00000000-0005-0000-0000-0000E3020000}"/>
    <cellStyle name="Ввод  4" xfId="808" xr:uid="{00000000-0005-0000-0000-0000E4020000}"/>
    <cellStyle name="Вывод 2" xfId="30" xr:uid="{00000000-0005-0000-0000-0000E5020000}"/>
    <cellStyle name="Вывод 2 2" xfId="809" xr:uid="{00000000-0005-0000-0000-0000E6020000}"/>
    <cellStyle name="Вывод 3" xfId="810" xr:uid="{00000000-0005-0000-0000-0000E7020000}"/>
    <cellStyle name="Вывод 3 2" xfId="811" xr:uid="{00000000-0005-0000-0000-0000E8020000}"/>
    <cellStyle name="Вывод 4" xfId="812" xr:uid="{00000000-0005-0000-0000-0000E9020000}"/>
    <cellStyle name="Вычисление 2" xfId="31" xr:uid="{00000000-0005-0000-0000-0000EA020000}"/>
    <cellStyle name="Вычисление 2 2" xfId="813" xr:uid="{00000000-0005-0000-0000-0000EB020000}"/>
    <cellStyle name="Вычисление 3" xfId="814" xr:uid="{00000000-0005-0000-0000-0000EC020000}"/>
    <cellStyle name="Вычисление 3 2" xfId="815" xr:uid="{00000000-0005-0000-0000-0000ED020000}"/>
    <cellStyle name="Вычисление 4" xfId="816" xr:uid="{00000000-0005-0000-0000-0000EE020000}"/>
    <cellStyle name="Гиперссылка_Лист Microsoft Excel" xfId="817" xr:uid="{00000000-0005-0000-0000-0000EF020000}"/>
    <cellStyle name="Денежный 2" xfId="818" xr:uid="{00000000-0005-0000-0000-0000F0020000}"/>
    <cellStyle name="Денежный 2 2" xfId="819" xr:uid="{00000000-0005-0000-0000-0000F1020000}"/>
    <cellStyle name="Денежный 2 3" xfId="820" xr:uid="{00000000-0005-0000-0000-0000F2020000}"/>
    <cellStyle name="Денежный 3" xfId="821" xr:uid="{00000000-0005-0000-0000-0000F3020000}"/>
    <cellStyle name="Заголовок 1 2" xfId="32" xr:uid="{00000000-0005-0000-0000-0000F4020000}"/>
    <cellStyle name="Заголовок 1 2 2" xfId="822" xr:uid="{00000000-0005-0000-0000-0000F5020000}"/>
    <cellStyle name="Заголовок 1 3" xfId="823" xr:uid="{00000000-0005-0000-0000-0000F6020000}"/>
    <cellStyle name="Заголовок 1 4" xfId="824" xr:uid="{00000000-0005-0000-0000-0000F7020000}"/>
    <cellStyle name="Заголовок 2 2" xfId="33" xr:uid="{00000000-0005-0000-0000-0000F8020000}"/>
    <cellStyle name="Заголовок 2 2 2" xfId="825" xr:uid="{00000000-0005-0000-0000-0000F9020000}"/>
    <cellStyle name="Заголовок 2 3" xfId="826" xr:uid="{00000000-0005-0000-0000-0000FA020000}"/>
    <cellStyle name="Заголовок 2 4" xfId="827" xr:uid="{00000000-0005-0000-0000-0000FB020000}"/>
    <cellStyle name="Заголовок 3 2" xfId="34" xr:uid="{00000000-0005-0000-0000-0000FC020000}"/>
    <cellStyle name="Заголовок 3 2 2" xfId="828" xr:uid="{00000000-0005-0000-0000-0000FD020000}"/>
    <cellStyle name="Заголовок 3 3" xfId="829" xr:uid="{00000000-0005-0000-0000-0000FE020000}"/>
    <cellStyle name="Заголовок 3 4" xfId="830" xr:uid="{00000000-0005-0000-0000-0000FF020000}"/>
    <cellStyle name="Заголовок 4 2" xfId="35" xr:uid="{00000000-0005-0000-0000-000000030000}"/>
    <cellStyle name="Заголовок 4 2 2" xfId="831" xr:uid="{00000000-0005-0000-0000-000001030000}"/>
    <cellStyle name="Заголовок 4 3" xfId="832" xr:uid="{00000000-0005-0000-0000-000002030000}"/>
    <cellStyle name="Заголовок 4 4" xfId="833" xr:uid="{00000000-0005-0000-0000-000003030000}"/>
    <cellStyle name="Итог 2" xfId="36" xr:uid="{00000000-0005-0000-0000-000004030000}"/>
    <cellStyle name="Итог 2 2" xfId="834" xr:uid="{00000000-0005-0000-0000-000005030000}"/>
    <cellStyle name="Итог 3" xfId="835" xr:uid="{00000000-0005-0000-0000-000006030000}"/>
    <cellStyle name="Итог 4" xfId="836" xr:uid="{00000000-0005-0000-0000-000007030000}"/>
    <cellStyle name="Контрольная ячейка 2" xfId="37" xr:uid="{00000000-0005-0000-0000-000008030000}"/>
    <cellStyle name="Контрольная ячейка 2 2" xfId="837" xr:uid="{00000000-0005-0000-0000-000009030000}"/>
    <cellStyle name="Контрольная ячейка 3" xfId="838" xr:uid="{00000000-0005-0000-0000-00000A030000}"/>
    <cellStyle name="Контрольная ячейка 3 2" xfId="839" xr:uid="{00000000-0005-0000-0000-00000B030000}"/>
    <cellStyle name="Контрольная ячейка 4" xfId="840" xr:uid="{00000000-0005-0000-0000-00000C030000}"/>
    <cellStyle name="Название 2" xfId="38" xr:uid="{00000000-0005-0000-0000-00000D030000}"/>
    <cellStyle name="Название 2 2" xfId="841" xr:uid="{00000000-0005-0000-0000-00000E030000}"/>
    <cellStyle name="Название 3" xfId="842" xr:uid="{00000000-0005-0000-0000-00000F030000}"/>
    <cellStyle name="Название 4" xfId="843" xr:uid="{00000000-0005-0000-0000-000010030000}"/>
    <cellStyle name="Нейтральный 2" xfId="39" xr:uid="{00000000-0005-0000-0000-000011030000}"/>
    <cellStyle name="Нейтральный 2 2" xfId="844" xr:uid="{00000000-0005-0000-0000-000012030000}"/>
    <cellStyle name="Нейтральный 3" xfId="845" xr:uid="{00000000-0005-0000-0000-000013030000}"/>
    <cellStyle name="Нейтральный 3 2" xfId="846" xr:uid="{00000000-0005-0000-0000-000014030000}"/>
    <cellStyle name="Нейтральный 4" xfId="847" xr:uid="{00000000-0005-0000-0000-000015030000}"/>
    <cellStyle name="Обычный" xfId="0" builtinId="0"/>
    <cellStyle name="Обычный 10" xfId="89" xr:uid="{00000000-0005-0000-0000-000017030000}"/>
    <cellStyle name="Обычный 10 2" xfId="848" xr:uid="{00000000-0005-0000-0000-000018030000}"/>
    <cellStyle name="Обычный 10 2 2" xfId="849" xr:uid="{00000000-0005-0000-0000-000019030000}"/>
    <cellStyle name="Обычный 10 2 3" xfId="850" xr:uid="{00000000-0005-0000-0000-00001A030000}"/>
    <cellStyle name="Обычный 10 3" xfId="851" xr:uid="{00000000-0005-0000-0000-00001B030000}"/>
    <cellStyle name="Обычный 10 3 2" xfId="852" xr:uid="{00000000-0005-0000-0000-00001C030000}"/>
    <cellStyle name="Обычный 10 3 3" xfId="853" xr:uid="{00000000-0005-0000-0000-00001D030000}"/>
    <cellStyle name="Обычный 10 4" xfId="854" xr:uid="{00000000-0005-0000-0000-00001E030000}"/>
    <cellStyle name="Обычный 10 5" xfId="84" xr:uid="{00000000-0005-0000-0000-00001F030000}"/>
    <cellStyle name="Обычный 100" xfId="855" xr:uid="{00000000-0005-0000-0000-000020030000}"/>
    <cellStyle name="Обычный 100 3" xfId="856" xr:uid="{00000000-0005-0000-0000-000021030000}"/>
    <cellStyle name="Обычный 101" xfId="857" xr:uid="{00000000-0005-0000-0000-000022030000}"/>
    <cellStyle name="Обычный 106" xfId="858" xr:uid="{00000000-0005-0000-0000-000023030000}"/>
    <cellStyle name="Обычный 107" xfId="859" xr:uid="{00000000-0005-0000-0000-000024030000}"/>
    <cellStyle name="Обычный 108" xfId="860" xr:uid="{00000000-0005-0000-0000-000025030000}"/>
    <cellStyle name="Обычный 11" xfId="75" xr:uid="{00000000-0005-0000-0000-000026030000}"/>
    <cellStyle name="Обычный 11 12" xfId="861" xr:uid="{00000000-0005-0000-0000-000027030000}"/>
    <cellStyle name="Обычный 11 12 2" xfId="862" xr:uid="{00000000-0005-0000-0000-000028030000}"/>
    <cellStyle name="Обычный 11 12 2 2" xfId="863" xr:uid="{00000000-0005-0000-0000-000029030000}"/>
    <cellStyle name="Обычный 11 12 3" xfId="864" xr:uid="{00000000-0005-0000-0000-00002A030000}"/>
    <cellStyle name="Обычный 11 2" xfId="865" xr:uid="{00000000-0005-0000-0000-00002B030000}"/>
    <cellStyle name="Обычный 11 3" xfId="866" xr:uid="{00000000-0005-0000-0000-00002C030000}"/>
    <cellStyle name="Обычный 11 3 2" xfId="867" xr:uid="{00000000-0005-0000-0000-00002D030000}"/>
    <cellStyle name="Обычный 11 3 3" xfId="868" xr:uid="{00000000-0005-0000-0000-00002E030000}"/>
    <cellStyle name="Обычный 11 4" xfId="869" xr:uid="{00000000-0005-0000-0000-00002F030000}"/>
    <cellStyle name="Обычный 12" xfId="90" xr:uid="{00000000-0005-0000-0000-000030030000}"/>
    <cellStyle name="Обычный 12 10" xfId="870" xr:uid="{00000000-0005-0000-0000-000031030000}"/>
    <cellStyle name="Обычный 12 2" xfId="40" xr:uid="{00000000-0005-0000-0000-000032030000}"/>
    <cellStyle name="Обычный 12 2 2" xfId="871" xr:uid="{00000000-0005-0000-0000-000033030000}"/>
    <cellStyle name="Обычный 12 3" xfId="872" xr:uid="{00000000-0005-0000-0000-000034030000}"/>
    <cellStyle name="Обычный 12 3 2" xfId="873" xr:uid="{00000000-0005-0000-0000-000035030000}"/>
    <cellStyle name="Обычный 12 3 3" xfId="874" xr:uid="{00000000-0005-0000-0000-000036030000}"/>
    <cellStyle name="Обычный 12 4" xfId="875" xr:uid="{00000000-0005-0000-0000-000037030000}"/>
    <cellStyle name="Обычный 12 4 2" xfId="876" xr:uid="{00000000-0005-0000-0000-000038030000}"/>
    <cellStyle name="Обычный 12 4 2 2" xfId="877" xr:uid="{00000000-0005-0000-0000-000039030000}"/>
    <cellStyle name="Обычный 12 4 2 2 2" xfId="878" xr:uid="{00000000-0005-0000-0000-00003A030000}"/>
    <cellStyle name="Обычный 12 4 2 2 2 2" xfId="879" xr:uid="{00000000-0005-0000-0000-00003B030000}"/>
    <cellStyle name="Обычный 12 4 2 2 2 2 2" xfId="880" xr:uid="{00000000-0005-0000-0000-00003C030000}"/>
    <cellStyle name="Обычный 12 4 2 2 2 3" xfId="881" xr:uid="{00000000-0005-0000-0000-00003D030000}"/>
    <cellStyle name="Обычный 12 4 2 2 2 3 2" xfId="882" xr:uid="{00000000-0005-0000-0000-00003E030000}"/>
    <cellStyle name="Обычный 12 4 2 2 2 4" xfId="883" xr:uid="{00000000-0005-0000-0000-00003F030000}"/>
    <cellStyle name="Обычный 12 4 2 2 3" xfId="884" xr:uid="{00000000-0005-0000-0000-000040030000}"/>
    <cellStyle name="Обычный 12 4 2 2 3 2" xfId="885" xr:uid="{00000000-0005-0000-0000-000041030000}"/>
    <cellStyle name="Обычный 12 4 2 2 4" xfId="886" xr:uid="{00000000-0005-0000-0000-000042030000}"/>
    <cellStyle name="Обычный 12 4 2 2 4 2" xfId="887" xr:uid="{00000000-0005-0000-0000-000043030000}"/>
    <cellStyle name="Обычный 12 4 2 2 5" xfId="888" xr:uid="{00000000-0005-0000-0000-000044030000}"/>
    <cellStyle name="Обычный 12 4 2 3" xfId="889" xr:uid="{00000000-0005-0000-0000-000045030000}"/>
    <cellStyle name="Обычный 12 4 2 3 2" xfId="890" xr:uid="{00000000-0005-0000-0000-000046030000}"/>
    <cellStyle name="Обычный 12 4 2 3 2 2" xfId="891" xr:uid="{00000000-0005-0000-0000-000047030000}"/>
    <cellStyle name="Обычный 12 4 2 3 3" xfId="892" xr:uid="{00000000-0005-0000-0000-000048030000}"/>
    <cellStyle name="Обычный 12 4 2 3 3 2" xfId="893" xr:uid="{00000000-0005-0000-0000-000049030000}"/>
    <cellStyle name="Обычный 12 4 2 3 4" xfId="894" xr:uid="{00000000-0005-0000-0000-00004A030000}"/>
    <cellStyle name="Обычный 12 4 2 4" xfId="895" xr:uid="{00000000-0005-0000-0000-00004B030000}"/>
    <cellStyle name="Обычный 12 4 2 4 2" xfId="896" xr:uid="{00000000-0005-0000-0000-00004C030000}"/>
    <cellStyle name="Обычный 12 4 2 5" xfId="897" xr:uid="{00000000-0005-0000-0000-00004D030000}"/>
    <cellStyle name="Обычный 12 4 2 5 2" xfId="898" xr:uid="{00000000-0005-0000-0000-00004E030000}"/>
    <cellStyle name="Обычный 12 4 2 6" xfId="899" xr:uid="{00000000-0005-0000-0000-00004F030000}"/>
    <cellStyle name="Обычный 12 4 3" xfId="900" xr:uid="{00000000-0005-0000-0000-000050030000}"/>
    <cellStyle name="Обычный 12 4 3 2" xfId="901" xr:uid="{00000000-0005-0000-0000-000051030000}"/>
    <cellStyle name="Обычный 12 4 3 2 2" xfId="902" xr:uid="{00000000-0005-0000-0000-000052030000}"/>
    <cellStyle name="Обычный 12 4 3 2 2 2" xfId="903" xr:uid="{00000000-0005-0000-0000-000053030000}"/>
    <cellStyle name="Обычный 12 4 3 2 3" xfId="904" xr:uid="{00000000-0005-0000-0000-000054030000}"/>
    <cellStyle name="Обычный 12 4 3 2 3 2" xfId="905" xr:uid="{00000000-0005-0000-0000-000055030000}"/>
    <cellStyle name="Обычный 12 4 3 2 4" xfId="906" xr:uid="{00000000-0005-0000-0000-000056030000}"/>
    <cellStyle name="Обычный 12 4 3 3" xfId="907" xr:uid="{00000000-0005-0000-0000-000057030000}"/>
    <cellStyle name="Обычный 12 4 3 3 2" xfId="908" xr:uid="{00000000-0005-0000-0000-000058030000}"/>
    <cellStyle name="Обычный 12 4 3 4" xfId="909" xr:uid="{00000000-0005-0000-0000-000059030000}"/>
    <cellStyle name="Обычный 12 4 3 4 2" xfId="910" xr:uid="{00000000-0005-0000-0000-00005A030000}"/>
    <cellStyle name="Обычный 12 4 3 5" xfId="911" xr:uid="{00000000-0005-0000-0000-00005B030000}"/>
    <cellStyle name="Обычный 12 4 4" xfId="912" xr:uid="{00000000-0005-0000-0000-00005C030000}"/>
    <cellStyle name="Обычный 12 4 4 2" xfId="913" xr:uid="{00000000-0005-0000-0000-00005D030000}"/>
    <cellStyle name="Обычный 12 4 4 2 2" xfId="914" xr:uid="{00000000-0005-0000-0000-00005E030000}"/>
    <cellStyle name="Обычный 12 4 4 2 2 2" xfId="915" xr:uid="{00000000-0005-0000-0000-00005F030000}"/>
    <cellStyle name="Обычный 12 4 4 2 3" xfId="916" xr:uid="{00000000-0005-0000-0000-000060030000}"/>
    <cellStyle name="Обычный 12 4 4 2 3 2" xfId="917" xr:uid="{00000000-0005-0000-0000-000061030000}"/>
    <cellStyle name="Обычный 12 4 4 2 4" xfId="918" xr:uid="{00000000-0005-0000-0000-000062030000}"/>
    <cellStyle name="Обычный 12 4 4 3" xfId="919" xr:uid="{00000000-0005-0000-0000-000063030000}"/>
    <cellStyle name="Обычный 12 4 4 3 2" xfId="920" xr:uid="{00000000-0005-0000-0000-000064030000}"/>
    <cellStyle name="Обычный 12 4 4 4" xfId="921" xr:uid="{00000000-0005-0000-0000-000065030000}"/>
    <cellStyle name="Обычный 12 4 4 4 2" xfId="922" xr:uid="{00000000-0005-0000-0000-000066030000}"/>
    <cellStyle name="Обычный 12 4 4 5" xfId="923" xr:uid="{00000000-0005-0000-0000-000067030000}"/>
    <cellStyle name="Обычный 12 4 5" xfId="924" xr:uid="{00000000-0005-0000-0000-000068030000}"/>
    <cellStyle name="Обычный 12 4 5 2" xfId="925" xr:uid="{00000000-0005-0000-0000-000069030000}"/>
    <cellStyle name="Обычный 12 4 5 2 2" xfId="926" xr:uid="{00000000-0005-0000-0000-00006A030000}"/>
    <cellStyle name="Обычный 12 4 5 3" xfId="927" xr:uid="{00000000-0005-0000-0000-00006B030000}"/>
    <cellStyle name="Обычный 12 4 5 3 2" xfId="928" xr:uid="{00000000-0005-0000-0000-00006C030000}"/>
    <cellStyle name="Обычный 12 4 5 4" xfId="929" xr:uid="{00000000-0005-0000-0000-00006D030000}"/>
    <cellStyle name="Обычный 12 4 6" xfId="930" xr:uid="{00000000-0005-0000-0000-00006E030000}"/>
    <cellStyle name="Обычный 12 4 6 2" xfId="931" xr:uid="{00000000-0005-0000-0000-00006F030000}"/>
    <cellStyle name="Обычный 12 4 7" xfId="932" xr:uid="{00000000-0005-0000-0000-000070030000}"/>
    <cellStyle name="Обычный 12 4 7 2" xfId="933" xr:uid="{00000000-0005-0000-0000-000071030000}"/>
    <cellStyle name="Обычный 12 4 8" xfId="934" xr:uid="{00000000-0005-0000-0000-000072030000}"/>
    <cellStyle name="Обычный 12 5" xfId="935" xr:uid="{00000000-0005-0000-0000-000073030000}"/>
    <cellStyle name="Обычный 12 6" xfId="936" xr:uid="{00000000-0005-0000-0000-000074030000}"/>
    <cellStyle name="Обычный 12 7" xfId="937" xr:uid="{00000000-0005-0000-0000-000075030000}"/>
    <cellStyle name="Обычный 12_Т-НахВТО-газ-28.09.12" xfId="938" xr:uid="{00000000-0005-0000-0000-000076030000}"/>
    <cellStyle name="Обычный 13" xfId="939" xr:uid="{00000000-0005-0000-0000-000077030000}"/>
    <cellStyle name="Обычный 13 2" xfId="940" xr:uid="{00000000-0005-0000-0000-000078030000}"/>
    <cellStyle name="Обычный 13 2 2" xfId="941" xr:uid="{00000000-0005-0000-0000-000079030000}"/>
    <cellStyle name="Обычный 13 2 3" xfId="942" xr:uid="{00000000-0005-0000-0000-00007A030000}"/>
    <cellStyle name="Обычный 13 3" xfId="943" xr:uid="{00000000-0005-0000-0000-00007B030000}"/>
    <cellStyle name="Обычный 13 4" xfId="944" xr:uid="{00000000-0005-0000-0000-00007C030000}"/>
    <cellStyle name="Обычный 13 5" xfId="945" xr:uid="{00000000-0005-0000-0000-00007D030000}"/>
    <cellStyle name="Обычный 14" xfId="946" xr:uid="{00000000-0005-0000-0000-00007E030000}"/>
    <cellStyle name="Обычный 14 2" xfId="947" xr:uid="{00000000-0005-0000-0000-00007F030000}"/>
    <cellStyle name="Обычный 14 3" xfId="948" xr:uid="{00000000-0005-0000-0000-000080030000}"/>
    <cellStyle name="Обычный 14 4" xfId="949" xr:uid="{00000000-0005-0000-0000-000081030000}"/>
    <cellStyle name="Обычный 15" xfId="950" xr:uid="{00000000-0005-0000-0000-000082030000}"/>
    <cellStyle name="Обычный 15 2" xfId="951" xr:uid="{00000000-0005-0000-0000-000083030000}"/>
    <cellStyle name="Обычный 15 3" xfId="952" xr:uid="{00000000-0005-0000-0000-000084030000}"/>
    <cellStyle name="Обычный 16" xfId="953" xr:uid="{00000000-0005-0000-0000-000085030000}"/>
    <cellStyle name="Обычный 16 2" xfId="954" xr:uid="{00000000-0005-0000-0000-000086030000}"/>
    <cellStyle name="Обычный 16 2 2" xfId="955" xr:uid="{00000000-0005-0000-0000-000087030000}"/>
    <cellStyle name="Обычный 16 3" xfId="956" xr:uid="{00000000-0005-0000-0000-000088030000}"/>
    <cellStyle name="Обычный 17" xfId="957" xr:uid="{00000000-0005-0000-0000-000089030000}"/>
    <cellStyle name="Обычный 17 2" xfId="958" xr:uid="{00000000-0005-0000-0000-00008A030000}"/>
    <cellStyle name="Обычный 17 3" xfId="959" xr:uid="{00000000-0005-0000-0000-00008B030000}"/>
    <cellStyle name="Обычный 17 3 2" xfId="960" xr:uid="{00000000-0005-0000-0000-00008C030000}"/>
    <cellStyle name="Обычный 17 3 2 2" xfId="961" xr:uid="{00000000-0005-0000-0000-00008D030000}"/>
    <cellStyle name="Обычный 17 3 3" xfId="962" xr:uid="{00000000-0005-0000-0000-00008E030000}"/>
    <cellStyle name="Обычный 17 3 3 2" xfId="963" xr:uid="{00000000-0005-0000-0000-00008F030000}"/>
    <cellStyle name="Обычный 17 3 4" xfId="964" xr:uid="{00000000-0005-0000-0000-000090030000}"/>
    <cellStyle name="Обычный 17 4" xfId="965" xr:uid="{00000000-0005-0000-0000-000091030000}"/>
    <cellStyle name="Обычный 17 4 2" xfId="966" xr:uid="{00000000-0005-0000-0000-000092030000}"/>
    <cellStyle name="Обычный 17 5" xfId="967" xr:uid="{00000000-0005-0000-0000-000093030000}"/>
    <cellStyle name="Обычный 17 5 2" xfId="968" xr:uid="{00000000-0005-0000-0000-000094030000}"/>
    <cellStyle name="Обычный 17 6" xfId="969" xr:uid="{00000000-0005-0000-0000-000095030000}"/>
    <cellStyle name="Обычный 17 7" xfId="970" xr:uid="{00000000-0005-0000-0000-000096030000}"/>
    <cellStyle name="Обычный 17 8" xfId="971" xr:uid="{00000000-0005-0000-0000-000097030000}"/>
    <cellStyle name="Обычный 18" xfId="972" xr:uid="{00000000-0005-0000-0000-000098030000}"/>
    <cellStyle name="Обычный 18 2" xfId="973" xr:uid="{00000000-0005-0000-0000-000099030000}"/>
    <cellStyle name="Обычный 18 3" xfId="974" xr:uid="{00000000-0005-0000-0000-00009A030000}"/>
    <cellStyle name="Обычный 18 3 2" xfId="975" xr:uid="{00000000-0005-0000-0000-00009B030000}"/>
    <cellStyle name="Обычный 18 3 2 2" xfId="976" xr:uid="{00000000-0005-0000-0000-00009C030000}"/>
    <cellStyle name="Обычный 18 3 3" xfId="977" xr:uid="{00000000-0005-0000-0000-00009D030000}"/>
    <cellStyle name="Обычный 18 3 3 2" xfId="978" xr:uid="{00000000-0005-0000-0000-00009E030000}"/>
    <cellStyle name="Обычный 18 3 4" xfId="979" xr:uid="{00000000-0005-0000-0000-00009F030000}"/>
    <cellStyle name="Обычный 18 4" xfId="980" xr:uid="{00000000-0005-0000-0000-0000A0030000}"/>
    <cellStyle name="Обычный 18 4 2" xfId="981" xr:uid="{00000000-0005-0000-0000-0000A1030000}"/>
    <cellStyle name="Обычный 18 5" xfId="982" xr:uid="{00000000-0005-0000-0000-0000A2030000}"/>
    <cellStyle name="Обычный 18 5 2" xfId="983" xr:uid="{00000000-0005-0000-0000-0000A3030000}"/>
    <cellStyle name="Обычный 18 6" xfId="984" xr:uid="{00000000-0005-0000-0000-0000A4030000}"/>
    <cellStyle name="Обычный 18 7" xfId="985" xr:uid="{00000000-0005-0000-0000-0000A5030000}"/>
    <cellStyle name="Обычный 19" xfId="986" xr:uid="{00000000-0005-0000-0000-0000A6030000}"/>
    <cellStyle name="Обычный 19 2" xfId="987" xr:uid="{00000000-0005-0000-0000-0000A7030000}"/>
    <cellStyle name="Обычный 19 3" xfId="988" xr:uid="{00000000-0005-0000-0000-0000A8030000}"/>
    <cellStyle name="Обычный 19 3 2" xfId="989" xr:uid="{00000000-0005-0000-0000-0000A9030000}"/>
    <cellStyle name="Обычный 19 3 2 2" xfId="990" xr:uid="{00000000-0005-0000-0000-0000AA030000}"/>
    <cellStyle name="Обычный 19 3 3" xfId="991" xr:uid="{00000000-0005-0000-0000-0000AB030000}"/>
    <cellStyle name="Обычный 19 3 3 2" xfId="992" xr:uid="{00000000-0005-0000-0000-0000AC030000}"/>
    <cellStyle name="Обычный 19 3 4" xfId="993" xr:uid="{00000000-0005-0000-0000-0000AD030000}"/>
    <cellStyle name="Обычный 19 4" xfId="994" xr:uid="{00000000-0005-0000-0000-0000AE030000}"/>
    <cellStyle name="Обычный 19 4 2" xfId="995" xr:uid="{00000000-0005-0000-0000-0000AF030000}"/>
    <cellStyle name="Обычный 19 5" xfId="996" xr:uid="{00000000-0005-0000-0000-0000B0030000}"/>
    <cellStyle name="Обычный 19 5 2" xfId="997" xr:uid="{00000000-0005-0000-0000-0000B1030000}"/>
    <cellStyle name="Обычный 19 6" xfId="998" xr:uid="{00000000-0005-0000-0000-0000B2030000}"/>
    <cellStyle name="Обычный 19 7" xfId="999" xr:uid="{00000000-0005-0000-0000-0000B3030000}"/>
    <cellStyle name="Обычный 2" xfId="3" xr:uid="{00000000-0005-0000-0000-0000B4030000}"/>
    <cellStyle name="Обычный 2 10" xfId="1000" xr:uid="{00000000-0005-0000-0000-0000B5030000}"/>
    <cellStyle name="Обычный 2 10 2" xfId="1001" xr:uid="{00000000-0005-0000-0000-0000B6030000}"/>
    <cellStyle name="Обычный 2 100" xfId="1002" xr:uid="{00000000-0005-0000-0000-0000B7030000}"/>
    <cellStyle name="Обычный 2 101" xfId="1896" xr:uid="{00000000-0005-0000-0000-0000B8030000}"/>
    <cellStyle name="Обычный 2 102" xfId="69" xr:uid="{00000000-0005-0000-0000-0000B9030000}"/>
    <cellStyle name="Обычный 2 11" xfId="1003" xr:uid="{00000000-0005-0000-0000-0000BA030000}"/>
    <cellStyle name="Обычный 2 11 2" xfId="1004" xr:uid="{00000000-0005-0000-0000-0000BB030000}"/>
    <cellStyle name="Обычный 2 11 2 2" xfId="1005" xr:uid="{00000000-0005-0000-0000-0000BC030000}"/>
    <cellStyle name="Обычный 2 11 3" xfId="1006" xr:uid="{00000000-0005-0000-0000-0000BD030000}"/>
    <cellStyle name="Обычный 2 11_Т-НахВТО-газ-28.09.12" xfId="1007" xr:uid="{00000000-0005-0000-0000-0000BE030000}"/>
    <cellStyle name="Обычный 2 12" xfId="1008" xr:uid="{00000000-0005-0000-0000-0000BF030000}"/>
    <cellStyle name="Обычный 2 12 2" xfId="1009" xr:uid="{00000000-0005-0000-0000-0000C0030000}"/>
    <cellStyle name="Обычный 2 12 2 2" xfId="1010" xr:uid="{00000000-0005-0000-0000-0000C1030000}"/>
    <cellStyle name="Обычный 2 12 3" xfId="1011" xr:uid="{00000000-0005-0000-0000-0000C2030000}"/>
    <cellStyle name="Обычный 2 12_Т-НахВТО-газ-28.09.12" xfId="1012" xr:uid="{00000000-0005-0000-0000-0000C3030000}"/>
    <cellStyle name="Обычный 2 13" xfId="1013" xr:uid="{00000000-0005-0000-0000-0000C4030000}"/>
    <cellStyle name="Обычный 2 13 2" xfId="1014" xr:uid="{00000000-0005-0000-0000-0000C5030000}"/>
    <cellStyle name="Обычный 2 14" xfId="1015" xr:uid="{00000000-0005-0000-0000-0000C6030000}"/>
    <cellStyle name="Обычный 2 14 2" xfId="1016" xr:uid="{00000000-0005-0000-0000-0000C7030000}"/>
    <cellStyle name="Обычный 2 15" xfId="1017" xr:uid="{00000000-0005-0000-0000-0000C8030000}"/>
    <cellStyle name="Обычный 2 15 2" xfId="1018" xr:uid="{00000000-0005-0000-0000-0000C9030000}"/>
    <cellStyle name="Обычный 2 15 2 2" xfId="1019" xr:uid="{00000000-0005-0000-0000-0000CA030000}"/>
    <cellStyle name="Обычный 2 15 3" xfId="1020" xr:uid="{00000000-0005-0000-0000-0000CB030000}"/>
    <cellStyle name="Обычный 2 16" xfId="1021" xr:uid="{00000000-0005-0000-0000-0000CC030000}"/>
    <cellStyle name="Обычный 2 16 2" xfId="1022" xr:uid="{00000000-0005-0000-0000-0000CD030000}"/>
    <cellStyle name="Обычный 2 16 2 2" xfId="1023" xr:uid="{00000000-0005-0000-0000-0000CE030000}"/>
    <cellStyle name="Обычный 2 16 3" xfId="1024" xr:uid="{00000000-0005-0000-0000-0000CF030000}"/>
    <cellStyle name="Обычный 2 16 4" xfId="1025" xr:uid="{00000000-0005-0000-0000-0000D0030000}"/>
    <cellStyle name="Обычный 2 17" xfId="1026" xr:uid="{00000000-0005-0000-0000-0000D1030000}"/>
    <cellStyle name="Обычный 2 17 2" xfId="1027" xr:uid="{00000000-0005-0000-0000-0000D2030000}"/>
    <cellStyle name="Обычный 2 17 2 2" xfId="1028" xr:uid="{00000000-0005-0000-0000-0000D3030000}"/>
    <cellStyle name="Обычный 2 17 3" xfId="1029" xr:uid="{00000000-0005-0000-0000-0000D4030000}"/>
    <cellStyle name="Обычный 2 18" xfId="1030" xr:uid="{00000000-0005-0000-0000-0000D5030000}"/>
    <cellStyle name="Обычный 2 18 2" xfId="1031" xr:uid="{00000000-0005-0000-0000-0000D6030000}"/>
    <cellStyle name="Обычный 2 18 2 2" xfId="1032" xr:uid="{00000000-0005-0000-0000-0000D7030000}"/>
    <cellStyle name="Обычный 2 18 3" xfId="1033" xr:uid="{00000000-0005-0000-0000-0000D8030000}"/>
    <cellStyle name="Обычный 2 19" xfId="1034" xr:uid="{00000000-0005-0000-0000-0000D9030000}"/>
    <cellStyle name="Обычный 2 19 2" xfId="1035" xr:uid="{00000000-0005-0000-0000-0000DA030000}"/>
    <cellStyle name="Обычный 2 19 2 2" xfId="1036" xr:uid="{00000000-0005-0000-0000-0000DB030000}"/>
    <cellStyle name="Обычный 2 19 3" xfId="1037" xr:uid="{00000000-0005-0000-0000-0000DC030000}"/>
    <cellStyle name="Обычный 2 19 4" xfId="1038" xr:uid="{00000000-0005-0000-0000-0000DD030000}"/>
    <cellStyle name="Обычный 2 2" xfId="61" xr:uid="{00000000-0005-0000-0000-0000DE030000}"/>
    <cellStyle name="Обычный 2 2 19" xfId="1039" xr:uid="{00000000-0005-0000-0000-0000DF030000}"/>
    <cellStyle name="Обычный 2 2 2" xfId="1040" xr:uid="{00000000-0005-0000-0000-0000E0030000}"/>
    <cellStyle name="Обычный 2 2 2 2" xfId="1041" xr:uid="{00000000-0005-0000-0000-0000E1030000}"/>
    <cellStyle name="Обычный 2 2 2 3" xfId="1042" xr:uid="{00000000-0005-0000-0000-0000E2030000}"/>
    <cellStyle name="Обычный 2 2 3" xfId="1043" xr:uid="{00000000-0005-0000-0000-0000E3030000}"/>
    <cellStyle name="Обычный 2 2 4" xfId="88" xr:uid="{00000000-0005-0000-0000-0000E4030000}"/>
    <cellStyle name="Обычный 2 20" xfId="1044" xr:uid="{00000000-0005-0000-0000-0000E5030000}"/>
    <cellStyle name="Обычный 2 20 2" xfId="1045" xr:uid="{00000000-0005-0000-0000-0000E6030000}"/>
    <cellStyle name="Обычный 2 20 2 2" xfId="1046" xr:uid="{00000000-0005-0000-0000-0000E7030000}"/>
    <cellStyle name="Обычный 2 20 3" xfId="1047" xr:uid="{00000000-0005-0000-0000-0000E8030000}"/>
    <cellStyle name="Обычный 2 20 4" xfId="1048" xr:uid="{00000000-0005-0000-0000-0000E9030000}"/>
    <cellStyle name="Обычный 2 21" xfId="1049" xr:uid="{00000000-0005-0000-0000-0000EA030000}"/>
    <cellStyle name="Обычный 2 21 2" xfId="1050" xr:uid="{00000000-0005-0000-0000-0000EB030000}"/>
    <cellStyle name="Обычный 2 21 2 2" xfId="1051" xr:uid="{00000000-0005-0000-0000-0000EC030000}"/>
    <cellStyle name="Обычный 2 21 3" xfId="1052" xr:uid="{00000000-0005-0000-0000-0000ED030000}"/>
    <cellStyle name="Обычный 2 22" xfId="1053" xr:uid="{00000000-0005-0000-0000-0000EE030000}"/>
    <cellStyle name="Обычный 2 22 2" xfId="1054" xr:uid="{00000000-0005-0000-0000-0000EF030000}"/>
    <cellStyle name="Обычный 2 22 2 2" xfId="1055" xr:uid="{00000000-0005-0000-0000-0000F0030000}"/>
    <cellStyle name="Обычный 2 22 3" xfId="1056" xr:uid="{00000000-0005-0000-0000-0000F1030000}"/>
    <cellStyle name="Обычный 2 23" xfId="1057" xr:uid="{00000000-0005-0000-0000-0000F2030000}"/>
    <cellStyle name="Обычный 2 23 2" xfId="1058" xr:uid="{00000000-0005-0000-0000-0000F3030000}"/>
    <cellStyle name="Обычный 2 23 2 2" xfId="1059" xr:uid="{00000000-0005-0000-0000-0000F4030000}"/>
    <cellStyle name="Обычный 2 23 3" xfId="1060" xr:uid="{00000000-0005-0000-0000-0000F5030000}"/>
    <cellStyle name="Обычный 2 24" xfId="1061" xr:uid="{00000000-0005-0000-0000-0000F6030000}"/>
    <cellStyle name="Обычный 2 24 2" xfId="1062" xr:uid="{00000000-0005-0000-0000-0000F7030000}"/>
    <cellStyle name="Обычный 2 24 2 2" xfId="1063" xr:uid="{00000000-0005-0000-0000-0000F8030000}"/>
    <cellStyle name="Обычный 2 24 3" xfId="1064" xr:uid="{00000000-0005-0000-0000-0000F9030000}"/>
    <cellStyle name="Обычный 2 25" xfId="1065" xr:uid="{00000000-0005-0000-0000-0000FA030000}"/>
    <cellStyle name="Обычный 2 25 2" xfId="1066" xr:uid="{00000000-0005-0000-0000-0000FB030000}"/>
    <cellStyle name="Обычный 2 25 2 2" xfId="1067" xr:uid="{00000000-0005-0000-0000-0000FC030000}"/>
    <cellStyle name="Обычный 2 25 3" xfId="1068" xr:uid="{00000000-0005-0000-0000-0000FD030000}"/>
    <cellStyle name="Обычный 2 26" xfId="1069" xr:uid="{00000000-0005-0000-0000-0000FE030000}"/>
    <cellStyle name="Обычный 2 26 2" xfId="1070" xr:uid="{00000000-0005-0000-0000-0000FF030000}"/>
    <cellStyle name="Обычный 2 26 2 2" xfId="1071" xr:uid="{00000000-0005-0000-0000-000000040000}"/>
    <cellStyle name="Обычный 2 26 2 3" xfId="1072" xr:uid="{00000000-0005-0000-0000-000001040000}"/>
    <cellStyle name="Обычный 2 26 3" xfId="1073" xr:uid="{00000000-0005-0000-0000-000002040000}"/>
    <cellStyle name="Обычный 2 27" xfId="1074" xr:uid="{00000000-0005-0000-0000-000003040000}"/>
    <cellStyle name="Обычный 2 27 2" xfId="1075" xr:uid="{00000000-0005-0000-0000-000004040000}"/>
    <cellStyle name="Обычный 2 28" xfId="1076" xr:uid="{00000000-0005-0000-0000-000005040000}"/>
    <cellStyle name="Обычный 2 29" xfId="1077" xr:uid="{00000000-0005-0000-0000-000006040000}"/>
    <cellStyle name="Обычный 2 3" xfId="1078" xr:uid="{00000000-0005-0000-0000-000007040000}"/>
    <cellStyle name="Обычный 2 3 2" xfId="1079" xr:uid="{00000000-0005-0000-0000-000008040000}"/>
    <cellStyle name="Обычный 2 3 3" xfId="1080" xr:uid="{00000000-0005-0000-0000-000009040000}"/>
    <cellStyle name="Обычный 2 3 4" xfId="1081" xr:uid="{00000000-0005-0000-0000-00000A040000}"/>
    <cellStyle name="Обычный 2 30" xfId="1082" xr:uid="{00000000-0005-0000-0000-00000B040000}"/>
    <cellStyle name="Обычный 2 31" xfId="1083" xr:uid="{00000000-0005-0000-0000-00000C040000}"/>
    <cellStyle name="Обычный 2 32" xfId="1084" xr:uid="{00000000-0005-0000-0000-00000D040000}"/>
    <cellStyle name="Обычный 2 33" xfId="1085" xr:uid="{00000000-0005-0000-0000-00000E040000}"/>
    <cellStyle name="Обычный 2 34" xfId="1086" xr:uid="{00000000-0005-0000-0000-00000F040000}"/>
    <cellStyle name="Обычный 2 35" xfId="1087" xr:uid="{00000000-0005-0000-0000-000010040000}"/>
    <cellStyle name="Обычный 2 36" xfId="1088" xr:uid="{00000000-0005-0000-0000-000011040000}"/>
    <cellStyle name="Обычный 2 37" xfId="1089" xr:uid="{00000000-0005-0000-0000-000012040000}"/>
    <cellStyle name="Обычный 2 38" xfId="1090" xr:uid="{00000000-0005-0000-0000-000013040000}"/>
    <cellStyle name="Обычный 2 39" xfId="1091" xr:uid="{00000000-0005-0000-0000-000014040000}"/>
    <cellStyle name="Обычный 2 4" xfId="1092" xr:uid="{00000000-0005-0000-0000-000015040000}"/>
    <cellStyle name="Обычный 2 4 2" xfId="1093" xr:uid="{00000000-0005-0000-0000-000016040000}"/>
    <cellStyle name="Обычный 2 4 3" xfId="1094" xr:uid="{00000000-0005-0000-0000-000017040000}"/>
    <cellStyle name="Обычный 2 40" xfId="1095" xr:uid="{00000000-0005-0000-0000-000018040000}"/>
    <cellStyle name="Обычный 2 41" xfId="1096" xr:uid="{00000000-0005-0000-0000-000019040000}"/>
    <cellStyle name="Обычный 2 42" xfId="1097" xr:uid="{00000000-0005-0000-0000-00001A040000}"/>
    <cellStyle name="Обычный 2 43" xfId="1098" xr:uid="{00000000-0005-0000-0000-00001B040000}"/>
    <cellStyle name="Обычный 2 44" xfId="1099" xr:uid="{00000000-0005-0000-0000-00001C040000}"/>
    <cellStyle name="Обычный 2 45" xfId="1100" xr:uid="{00000000-0005-0000-0000-00001D040000}"/>
    <cellStyle name="Обычный 2 46" xfId="1101" xr:uid="{00000000-0005-0000-0000-00001E040000}"/>
    <cellStyle name="Обычный 2 47" xfId="1102" xr:uid="{00000000-0005-0000-0000-00001F040000}"/>
    <cellStyle name="Обычный 2 48" xfId="1103" xr:uid="{00000000-0005-0000-0000-000020040000}"/>
    <cellStyle name="Обычный 2 49" xfId="1104" xr:uid="{00000000-0005-0000-0000-000021040000}"/>
    <cellStyle name="Обычный 2 5" xfId="1105" xr:uid="{00000000-0005-0000-0000-000022040000}"/>
    <cellStyle name="Обычный 2 5 2" xfId="1106" xr:uid="{00000000-0005-0000-0000-000023040000}"/>
    <cellStyle name="Обычный 2 50" xfId="1107" xr:uid="{00000000-0005-0000-0000-000024040000}"/>
    <cellStyle name="Обычный 2 51" xfId="1108" xr:uid="{00000000-0005-0000-0000-000025040000}"/>
    <cellStyle name="Обычный 2 52" xfId="1109" xr:uid="{00000000-0005-0000-0000-000026040000}"/>
    <cellStyle name="Обычный 2 53" xfId="1110" xr:uid="{00000000-0005-0000-0000-000027040000}"/>
    <cellStyle name="Обычный 2 54" xfId="1111" xr:uid="{00000000-0005-0000-0000-000028040000}"/>
    <cellStyle name="Обычный 2 55" xfId="1112" xr:uid="{00000000-0005-0000-0000-000029040000}"/>
    <cellStyle name="Обычный 2 56" xfId="1113" xr:uid="{00000000-0005-0000-0000-00002A040000}"/>
    <cellStyle name="Обычный 2 57" xfId="1114" xr:uid="{00000000-0005-0000-0000-00002B040000}"/>
    <cellStyle name="Обычный 2 58" xfId="1115" xr:uid="{00000000-0005-0000-0000-00002C040000}"/>
    <cellStyle name="Обычный 2 59" xfId="1116" xr:uid="{00000000-0005-0000-0000-00002D040000}"/>
    <cellStyle name="Обычный 2 6" xfId="1117" xr:uid="{00000000-0005-0000-0000-00002E040000}"/>
    <cellStyle name="Обычный 2 6 2" xfId="1118" xr:uid="{00000000-0005-0000-0000-00002F040000}"/>
    <cellStyle name="Обычный 2 60" xfId="1119" xr:uid="{00000000-0005-0000-0000-000030040000}"/>
    <cellStyle name="Обычный 2 61" xfId="1120" xr:uid="{00000000-0005-0000-0000-000031040000}"/>
    <cellStyle name="Обычный 2 62" xfId="1121" xr:uid="{00000000-0005-0000-0000-000032040000}"/>
    <cellStyle name="Обычный 2 63" xfId="1122" xr:uid="{00000000-0005-0000-0000-000033040000}"/>
    <cellStyle name="Обычный 2 64" xfId="1123" xr:uid="{00000000-0005-0000-0000-000034040000}"/>
    <cellStyle name="Обычный 2 65" xfId="1124" xr:uid="{00000000-0005-0000-0000-000035040000}"/>
    <cellStyle name="Обычный 2 66" xfId="1125" xr:uid="{00000000-0005-0000-0000-000036040000}"/>
    <cellStyle name="Обычный 2 67" xfId="1126" xr:uid="{00000000-0005-0000-0000-000037040000}"/>
    <cellStyle name="Обычный 2 68" xfId="1127" xr:uid="{00000000-0005-0000-0000-000038040000}"/>
    <cellStyle name="Обычный 2 69" xfId="1128" xr:uid="{00000000-0005-0000-0000-000039040000}"/>
    <cellStyle name="Обычный 2 7" xfId="1129" xr:uid="{00000000-0005-0000-0000-00003A040000}"/>
    <cellStyle name="Обычный 2 7 2" xfId="1130" xr:uid="{00000000-0005-0000-0000-00003B040000}"/>
    <cellStyle name="Обычный 2 70" xfId="1131" xr:uid="{00000000-0005-0000-0000-00003C040000}"/>
    <cellStyle name="Обычный 2 71" xfId="1132" xr:uid="{00000000-0005-0000-0000-00003D040000}"/>
    <cellStyle name="Обычный 2 72" xfId="1133" xr:uid="{00000000-0005-0000-0000-00003E040000}"/>
    <cellStyle name="Обычный 2 73" xfId="1134" xr:uid="{00000000-0005-0000-0000-00003F040000}"/>
    <cellStyle name="Обычный 2 74" xfId="1135" xr:uid="{00000000-0005-0000-0000-000040040000}"/>
    <cellStyle name="Обычный 2 75" xfId="1136" xr:uid="{00000000-0005-0000-0000-000041040000}"/>
    <cellStyle name="Обычный 2 76" xfId="1137" xr:uid="{00000000-0005-0000-0000-000042040000}"/>
    <cellStyle name="Обычный 2 77" xfId="1138" xr:uid="{00000000-0005-0000-0000-000043040000}"/>
    <cellStyle name="Обычный 2 78" xfId="1139" xr:uid="{00000000-0005-0000-0000-000044040000}"/>
    <cellStyle name="Обычный 2 79" xfId="1140" xr:uid="{00000000-0005-0000-0000-000045040000}"/>
    <cellStyle name="Обычный 2 8" xfId="1141" xr:uid="{00000000-0005-0000-0000-000046040000}"/>
    <cellStyle name="Обычный 2 8 2" xfId="1142" xr:uid="{00000000-0005-0000-0000-000047040000}"/>
    <cellStyle name="Обычный 2 80" xfId="1143" xr:uid="{00000000-0005-0000-0000-000048040000}"/>
    <cellStyle name="Обычный 2 81" xfId="1144" xr:uid="{00000000-0005-0000-0000-000049040000}"/>
    <cellStyle name="Обычный 2 82" xfId="1145" xr:uid="{00000000-0005-0000-0000-00004A040000}"/>
    <cellStyle name="Обычный 2 83" xfId="1146" xr:uid="{00000000-0005-0000-0000-00004B040000}"/>
    <cellStyle name="Обычный 2 84" xfId="1147" xr:uid="{00000000-0005-0000-0000-00004C040000}"/>
    <cellStyle name="Обычный 2 85" xfId="1148" xr:uid="{00000000-0005-0000-0000-00004D040000}"/>
    <cellStyle name="Обычный 2 86" xfId="1149" xr:uid="{00000000-0005-0000-0000-00004E040000}"/>
    <cellStyle name="Обычный 2 87" xfId="1150" xr:uid="{00000000-0005-0000-0000-00004F040000}"/>
    <cellStyle name="Обычный 2 88" xfId="1151" xr:uid="{00000000-0005-0000-0000-000050040000}"/>
    <cellStyle name="Обычный 2 89" xfId="1152" xr:uid="{00000000-0005-0000-0000-000051040000}"/>
    <cellStyle name="Обычный 2 9" xfId="1153" xr:uid="{00000000-0005-0000-0000-000052040000}"/>
    <cellStyle name="Обычный 2 9 2" xfId="1154" xr:uid="{00000000-0005-0000-0000-000053040000}"/>
    <cellStyle name="Обычный 2 90" xfId="1155" xr:uid="{00000000-0005-0000-0000-000054040000}"/>
    <cellStyle name="Обычный 2 91" xfId="1156" xr:uid="{00000000-0005-0000-0000-000055040000}"/>
    <cellStyle name="Обычный 2 92" xfId="1157" xr:uid="{00000000-0005-0000-0000-000056040000}"/>
    <cellStyle name="Обычный 2 93" xfId="1158" xr:uid="{00000000-0005-0000-0000-000057040000}"/>
    <cellStyle name="Обычный 2 94" xfId="1159" xr:uid="{00000000-0005-0000-0000-000058040000}"/>
    <cellStyle name="Обычный 2 95" xfId="1160" xr:uid="{00000000-0005-0000-0000-000059040000}"/>
    <cellStyle name="Обычный 2 96" xfId="1161" xr:uid="{00000000-0005-0000-0000-00005A040000}"/>
    <cellStyle name="Обычный 2 97" xfId="1162" xr:uid="{00000000-0005-0000-0000-00005B040000}"/>
    <cellStyle name="Обычный 2 98" xfId="1163" xr:uid="{00000000-0005-0000-0000-00005C040000}"/>
    <cellStyle name="Обычный 2 99" xfId="1164" xr:uid="{00000000-0005-0000-0000-00005D040000}"/>
    <cellStyle name="Обычный 2_Приложение №3 Расшифровка по элементам ТПРП филиала Кировэнерго" xfId="1165" xr:uid="{00000000-0005-0000-0000-00005E040000}"/>
    <cellStyle name="Обычный 20" xfId="1166" xr:uid="{00000000-0005-0000-0000-00005F040000}"/>
    <cellStyle name="Обычный 20 2" xfId="1167" xr:uid="{00000000-0005-0000-0000-000060040000}"/>
    <cellStyle name="Обычный 20 3" xfId="1168" xr:uid="{00000000-0005-0000-0000-000061040000}"/>
    <cellStyle name="Обычный 21" xfId="1169" xr:uid="{00000000-0005-0000-0000-000062040000}"/>
    <cellStyle name="Обычный 21 2" xfId="1170" xr:uid="{00000000-0005-0000-0000-000063040000}"/>
    <cellStyle name="Обычный 21 3" xfId="1171" xr:uid="{00000000-0005-0000-0000-000064040000}"/>
    <cellStyle name="Обычный 22" xfId="1172" xr:uid="{00000000-0005-0000-0000-000065040000}"/>
    <cellStyle name="Обычный 22 2" xfId="1173" xr:uid="{00000000-0005-0000-0000-000066040000}"/>
    <cellStyle name="Обычный 22 3" xfId="1174" xr:uid="{00000000-0005-0000-0000-000067040000}"/>
    <cellStyle name="Обычный 23" xfId="1175" xr:uid="{00000000-0005-0000-0000-000068040000}"/>
    <cellStyle name="Обычный 23 2" xfId="1176" xr:uid="{00000000-0005-0000-0000-000069040000}"/>
    <cellStyle name="Обычный 23 3" xfId="1177" xr:uid="{00000000-0005-0000-0000-00006A040000}"/>
    <cellStyle name="Обычный 24" xfId="1178" xr:uid="{00000000-0005-0000-0000-00006B040000}"/>
    <cellStyle name="Обычный 24 2" xfId="1179" xr:uid="{00000000-0005-0000-0000-00006C040000}"/>
    <cellStyle name="Обычный 24 3" xfId="1180" xr:uid="{00000000-0005-0000-0000-00006D040000}"/>
    <cellStyle name="Обычный 24 4" xfId="1181" xr:uid="{00000000-0005-0000-0000-00006E040000}"/>
    <cellStyle name="Обычный 25" xfId="1182" xr:uid="{00000000-0005-0000-0000-00006F040000}"/>
    <cellStyle name="Обычный 25 2" xfId="1183" xr:uid="{00000000-0005-0000-0000-000070040000}"/>
    <cellStyle name="Обычный 25 3" xfId="1184" xr:uid="{00000000-0005-0000-0000-000071040000}"/>
    <cellStyle name="Обычный 25 4" xfId="1185" xr:uid="{00000000-0005-0000-0000-000072040000}"/>
    <cellStyle name="Обычный 26" xfId="1186" xr:uid="{00000000-0005-0000-0000-000073040000}"/>
    <cellStyle name="Обычный 26 2" xfId="1187" xr:uid="{00000000-0005-0000-0000-000074040000}"/>
    <cellStyle name="Обычный 26 3" xfId="1188" xr:uid="{00000000-0005-0000-0000-000075040000}"/>
    <cellStyle name="Обычный 27" xfId="1189" xr:uid="{00000000-0005-0000-0000-000076040000}"/>
    <cellStyle name="Обычный 27 2" xfId="1190" xr:uid="{00000000-0005-0000-0000-000077040000}"/>
    <cellStyle name="Обычный 27 3" xfId="1191" xr:uid="{00000000-0005-0000-0000-000078040000}"/>
    <cellStyle name="Обычный 28" xfId="1192" xr:uid="{00000000-0005-0000-0000-000079040000}"/>
    <cellStyle name="Обычный 28 2" xfId="1193" xr:uid="{00000000-0005-0000-0000-00007A040000}"/>
    <cellStyle name="Обычный 29" xfId="1194" xr:uid="{00000000-0005-0000-0000-00007B040000}"/>
    <cellStyle name="Обычный 29 2" xfId="1195" xr:uid="{00000000-0005-0000-0000-00007C040000}"/>
    <cellStyle name="Обычный 29 3" xfId="1196" xr:uid="{00000000-0005-0000-0000-00007D040000}"/>
    <cellStyle name="Обычный 3" xfId="2" xr:uid="{00000000-0005-0000-0000-00007E040000}"/>
    <cellStyle name="Обычный 3 10" xfId="1197" xr:uid="{00000000-0005-0000-0000-00007F040000}"/>
    <cellStyle name="Обычный 3 10 2" xfId="1198" xr:uid="{00000000-0005-0000-0000-000080040000}"/>
    <cellStyle name="Обычный 3 10 3" xfId="94" xr:uid="{00000000-0005-0000-0000-000081040000}"/>
    <cellStyle name="Обычный 3 11" xfId="1199" xr:uid="{00000000-0005-0000-0000-000082040000}"/>
    <cellStyle name="Обычный 3 11 2" xfId="1200" xr:uid="{00000000-0005-0000-0000-000083040000}"/>
    <cellStyle name="Обычный 3 12" xfId="1201" xr:uid="{00000000-0005-0000-0000-000084040000}"/>
    <cellStyle name="Обычный 3 12 2" xfId="1202" xr:uid="{00000000-0005-0000-0000-000085040000}"/>
    <cellStyle name="Обычный 3 13" xfId="1203" xr:uid="{00000000-0005-0000-0000-000086040000}"/>
    <cellStyle name="Обычный 3 14" xfId="1204" xr:uid="{00000000-0005-0000-0000-000087040000}"/>
    <cellStyle name="Обычный 3 15" xfId="1205" xr:uid="{00000000-0005-0000-0000-000088040000}"/>
    <cellStyle name="Обычный 3 16" xfId="1206" xr:uid="{00000000-0005-0000-0000-000089040000}"/>
    <cellStyle name="Обычный 3 17" xfId="1207" xr:uid="{00000000-0005-0000-0000-00008A040000}"/>
    <cellStyle name="Обычный 3 2" xfId="41" xr:uid="{00000000-0005-0000-0000-00008B040000}"/>
    <cellStyle name="Обычный 3 2 2" xfId="91" xr:uid="{00000000-0005-0000-0000-00008C040000}"/>
    <cellStyle name="Обычный 3 2 2 2" xfId="42" xr:uid="{00000000-0005-0000-0000-00008D040000}"/>
    <cellStyle name="Обычный 3 2 3" xfId="1208" xr:uid="{00000000-0005-0000-0000-00008E040000}"/>
    <cellStyle name="Обычный 3 2 4" xfId="1209" xr:uid="{00000000-0005-0000-0000-00008F040000}"/>
    <cellStyle name="Обычный 3 21" xfId="62" xr:uid="{00000000-0005-0000-0000-000090040000}"/>
    <cellStyle name="Обычный 3 3" xfId="93" xr:uid="{00000000-0005-0000-0000-000091040000}"/>
    <cellStyle name="Обычный 3 3 2" xfId="1210" xr:uid="{00000000-0005-0000-0000-000092040000}"/>
    <cellStyle name="Обычный 3 3 2 2" xfId="1211" xr:uid="{00000000-0005-0000-0000-000093040000}"/>
    <cellStyle name="Обычный 3 3 3" xfId="1212" xr:uid="{00000000-0005-0000-0000-000094040000}"/>
    <cellStyle name="Обычный 3 3 4" xfId="1213" xr:uid="{00000000-0005-0000-0000-000095040000}"/>
    <cellStyle name="Обычный 3 3 5" xfId="66" xr:uid="{00000000-0005-0000-0000-000096040000}"/>
    <cellStyle name="Обычный 3 3 6" xfId="1214" xr:uid="{00000000-0005-0000-0000-000097040000}"/>
    <cellStyle name="Обычный 3 3 7" xfId="1215" xr:uid="{00000000-0005-0000-0000-000098040000}"/>
    <cellStyle name="Обычный 3 3 8" xfId="1216" xr:uid="{00000000-0005-0000-0000-000099040000}"/>
    <cellStyle name="Обычный 3 4" xfId="1217" xr:uid="{00000000-0005-0000-0000-00009A040000}"/>
    <cellStyle name="Обычный 3 4 10" xfId="1218" xr:uid="{00000000-0005-0000-0000-00009B040000}"/>
    <cellStyle name="Обычный 3 4 11" xfId="1219" xr:uid="{00000000-0005-0000-0000-00009C040000}"/>
    <cellStyle name="Обычный 3 4 2" xfId="1220" xr:uid="{00000000-0005-0000-0000-00009D040000}"/>
    <cellStyle name="Обычный 3 4 2 2" xfId="1221" xr:uid="{00000000-0005-0000-0000-00009E040000}"/>
    <cellStyle name="Обычный 3 4 2 2 2" xfId="1222" xr:uid="{00000000-0005-0000-0000-00009F040000}"/>
    <cellStyle name="Обычный 3 4 2 2 2 2" xfId="1223" xr:uid="{00000000-0005-0000-0000-0000A0040000}"/>
    <cellStyle name="Обычный 3 4 2 2 2 2 2" xfId="1224" xr:uid="{00000000-0005-0000-0000-0000A1040000}"/>
    <cellStyle name="Обычный 3 4 2 2 2 3" xfId="1225" xr:uid="{00000000-0005-0000-0000-0000A2040000}"/>
    <cellStyle name="Обычный 3 4 2 2 2 3 2" xfId="1226" xr:uid="{00000000-0005-0000-0000-0000A3040000}"/>
    <cellStyle name="Обычный 3 4 2 2 2 4" xfId="1227" xr:uid="{00000000-0005-0000-0000-0000A4040000}"/>
    <cellStyle name="Обычный 3 4 2 2 3" xfId="1228" xr:uid="{00000000-0005-0000-0000-0000A5040000}"/>
    <cellStyle name="Обычный 3 4 2 2 3 2" xfId="1229" xr:uid="{00000000-0005-0000-0000-0000A6040000}"/>
    <cellStyle name="Обычный 3 4 2 2 4" xfId="1230" xr:uid="{00000000-0005-0000-0000-0000A7040000}"/>
    <cellStyle name="Обычный 3 4 2 2 4 2" xfId="1231" xr:uid="{00000000-0005-0000-0000-0000A8040000}"/>
    <cellStyle name="Обычный 3 4 2 2 5" xfId="1232" xr:uid="{00000000-0005-0000-0000-0000A9040000}"/>
    <cellStyle name="Обычный 3 4 2 3" xfId="1233" xr:uid="{00000000-0005-0000-0000-0000AA040000}"/>
    <cellStyle name="Обычный 3 4 2 3 2" xfId="1234" xr:uid="{00000000-0005-0000-0000-0000AB040000}"/>
    <cellStyle name="Обычный 3 4 2 3 2 2" xfId="1235" xr:uid="{00000000-0005-0000-0000-0000AC040000}"/>
    <cellStyle name="Обычный 3 4 2 3 3" xfId="1236" xr:uid="{00000000-0005-0000-0000-0000AD040000}"/>
    <cellStyle name="Обычный 3 4 2 3 3 2" xfId="1237" xr:uid="{00000000-0005-0000-0000-0000AE040000}"/>
    <cellStyle name="Обычный 3 4 2 3 4" xfId="1238" xr:uid="{00000000-0005-0000-0000-0000AF040000}"/>
    <cellStyle name="Обычный 3 4 2 4" xfId="1239" xr:uid="{00000000-0005-0000-0000-0000B0040000}"/>
    <cellStyle name="Обычный 3 4 2 4 2" xfId="1240" xr:uid="{00000000-0005-0000-0000-0000B1040000}"/>
    <cellStyle name="Обычный 3 4 2 5" xfId="1241" xr:uid="{00000000-0005-0000-0000-0000B2040000}"/>
    <cellStyle name="Обычный 3 4 2 5 2" xfId="1242" xr:uid="{00000000-0005-0000-0000-0000B3040000}"/>
    <cellStyle name="Обычный 3 4 2 6" xfId="1243" xr:uid="{00000000-0005-0000-0000-0000B4040000}"/>
    <cellStyle name="Обычный 3 4 2 7" xfId="1244" xr:uid="{00000000-0005-0000-0000-0000B5040000}"/>
    <cellStyle name="Обычный 3 4 3" xfId="1245" xr:uid="{00000000-0005-0000-0000-0000B6040000}"/>
    <cellStyle name="Обычный 3 4 3 2" xfId="1246" xr:uid="{00000000-0005-0000-0000-0000B7040000}"/>
    <cellStyle name="Обычный 3 4 3 2 2" xfId="1247" xr:uid="{00000000-0005-0000-0000-0000B8040000}"/>
    <cellStyle name="Обычный 3 4 3 2 2 2" xfId="1248" xr:uid="{00000000-0005-0000-0000-0000B9040000}"/>
    <cellStyle name="Обычный 3 4 3 2 3" xfId="1249" xr:uid="{00000000-0005-0000-0000-0000BA040000}"/>
    <cellStyle name="Обычный 3 4 3 2 3 2" xfId="1250" xr:uid="{00000000-0005-0000-0000-0000BB040000}"/>
    <cellStyle name="Обычный 3 4 3 2 4" xfId="1251" xr:uid="{00000000-0005-0000-0000-0000BC040000}"/>
    <cellStyle name="Обычный 3 4 3 3" xfId="1252" xr:uid="{00000000-0005-0000-0000-0000BD040000}"/>
    <cellStyle name="Обычный 3 4 3 3 2" xfId="1253" xr:uid="{00000000-0005-0000-0000-0000BE040000}"/>
    <cellStyle name="Обычный 3 4 3 4" xfId="1254" xr:uid="{00000000-0005-0000-0000-0000BF040000}"/>
    <cellStyle name="Обычный 3 4 3 4 2" xfId="1255" xr:uid="{00000000-0005-0000-0000-0000C0040000}"/>
    <cellStyle name="Обычный 3 4 3 5" xfId="1256" xr:uid="{00000000-0005-0000-0000-0000C1040000}"/>
    <cellStyle name="Обычный 3 4 4" xfId="1257" xr:uid="{00000000-0005-0000-0000-0000C2040000}"/>
    <cellStyle name="Обычный 3 4 4 2" xfId="1258" xr:uid="{00000000-0005-0000-0000-0000C3040000}"/>
    <cellStyle name="Обычный 3 4 4 2 2" xfId="1259" xr:uid="{00000000-0005-0000-0000-0000C4040000}"/>
    <cellStyle name="Обычный 3 4 4 2 2 2" xfId="1260" xr:uid="{00000000-0005-0000-0000-0000C5040000}"/>
    <cellStyle name="Обычный 3 4 4 2 3" xfId="1261" xr:uid="{00000000-0005-0000-0000-0000C6040000}"/>
    <cellStyle name="Обычный 3 4 4 2 3 2" xfId="1262" xr:uid="{00000000-0005-0000-0000-0000C7040000}"/>
    <cellStyle name="Обычный 3 4 4 2 4" xfId="1263" xr:uid="{00000000-0005-0000-0000-0000C8040000}"/>
    <cellStyle name="Обычный 3 4 4 3" xfId="1264" xr:uid="{00000000-0005-0000-0000-0000C9040000}"/>
    <cellStyle name="Обычный 3 4 4 3 2" xfId="1265" xr:uid="{00000000-0005-0000-0000-0000CA040000}"/>
    <cellStyle name="Обычный 3 4 4 4" xfId="1266" xr:uid="{00000000-0005-0000-0000-0000CB040000}"/>
    <cellStyle name="Обычный 3 4 4 4 2" xfId="1267" xr:uid="{00000000-0005-0000-0000-0000CC040000}"/>
    <cellStyle name="Обычный 3 4 4 5" xfId="1268" xr:uid="{00000000-0005-0000-0000-0000CD040000}"/>
    <cellStyle name="Обычный 3 4 5" xfId="1269" xr:uid="{00000000-0005-0000-0000-0000CE040000}"/>
    <cellStyle name="Обычный 3 4 5 2" xfId="1270" xr:uid="{00000000-0005-0000-0000-0000CF040000}"/>
    <cellStyle name="Обычный 3 4 5 2 2" xfId="1271" xr:uid="{00000000-0005-0000-0000-0000D0040000}"/>
    <cellStyle name="Обычный 3 4 5 3" xfId="1272" xr:uid="{00000000-0005-0000-0000-0000D1040000}"/>
    <cellStyle name="Обычный 3 4 5 3 2" xfId="1273" xr:uid="{00000000-0005-0000-0000-0000D2040000}"/>
    <cellStyle name="Обычный 3 4 5 4" xfId="1274" xr:uid="{00000000-0005-0000-0000-0000D3040000}"/>
    <cellStyle name="Обычный 3 4 6" xfId="1275" xr:uid="{00000000-0005-0000-0000-0000D4040000}"/>
    <cellStyle name="Обычный 3 4 6 2" xfId="1276" xr:uid="{00000000-0005-0000-0000-0000D5040000}"/>
    <cellStyle name="Обычный 3 4 7" xfId="1277" xr:uid="{00000000-0005-0000-0000-0000D6040000}"/>
    <cellStyle name="Обычный 3 4 7 2" xfId="1278" xr:uid="{00000000-0005-0000-0000-0000D7040000}"/>
    <cellStyle name="Обычный 3 4 8" xfId="1279" xr:uid="{00000000-0005-0000-0000-0000D8040000}"/>
    <cellStyle name="Обычный 3 4 9" xfId="1280" xr:uid="{00000000-0005-0000-0000-0000D9040000}"/>
    <cellStyle name="Обычный 3 5" xfId="1281" xr:uid="{00000000-0005-0000-0000-0000DA040000}"/>
    <cellStyle name="Обычный 3 5 2" xfId="1282" xr:uid="{00000000-0005-0000-0000-0000DB040000}"/>
    <cellStyle name="Обычный 3 5 3" xfId="1283" xr:uid="{00000000-0005-0000-0000-0000DC040000}"/>
    <cellStyle name="Обычный 3 5 4" xfId="1284" xr:uid="{00000000-0005-0000-0000-0000DD040000}"/>
    <cellStyle name="Обычный 3 5 5" xfId="1285" xr:uid="{00000000-0005-0000-0000-0000DE040000}"/>
    <cellStyle name="Обычный 3 5 6" xfId="1286" xr:uid="{00000000-0005-0000-0000-0000DF040000}"/>
    <cellStyle name="Обычный 3 6" xfId="1287" xr:uid="{00000000-0005-0000-0000-0000E0040000}"/>
    <cellStyle name="Обычный 3 6 2" xfId="1288" xr:uid="{00000000-0005-0000-0000-0000E1040000}"/>
    <cellStyle name="Обычный 3 6 2 2" xfId="1289" xr:uid="{00000000-0005-0000-0000-0000E2040000}"/>
    <cellStyle name="Обычный 3 6 2 3" xfId="1290" xr:uid="{00000000-0005-0000-0000-0000E3040000}"/>
    <cellStyle name="Обычный 3 6 3" xfId="1291" xr:uid="{00000000-0005-0000-0000-0000E4040000}"/>
    <cellStyle name="Обычный 3 6 4" xfId="1292" xr:uid="{00000000-0005-0000-0000-0000E5040000}"/>
    <cellStyle name="Обычный 3 6 5" xfId="1293" xr:uid="{00000000-0005-0000-0000-0000E6040000}"/>
    <cellStyle name="Обычный 3 7" xfId="1294" xr:uid="{00000000-0005-0000-0000-0000E7040000}"/>
    <cellStyle name="Обычный 3 7 2" xfId="1295" xr:uid="{00000000-0005-0000-0000-0000E8040000}"/>
    <cellStyle name="Обычный 3 7 2 2" xfId="1296" xr:uid="{00000000-0005-0000-0000-0000E9040000}"/>
    <cellStyle name="Обычный 3 7 3" xfId="1297" xr:uid="{00000000-0005-0000-0000-0000EA040000}"/>
    <cellStyle name="Обычный 3 7 4" xfId="1298" xr:uid="{00000000-0005-0000-0000-0000EB040000}"/>
    <cellStyle name="Обычный 3 77" xfId="1299" xr:uid="{00000000-0005-0000-0000-0000EC040000}"/>
    <cellStyle name="Обычный 3 77 2" xfId="1300" xr:uid="{00000000-0005-0000-0000-0000ED040000}"/>
    <cellStyle name="Обычный 3 77 2 2" xfId="1301" xr:uid="{00000000-0005-0000-0000-0000EE040000}"/>
    <cellStyle name="Обычный 3 77 2 2 2" xfId="1302" xr:uid="{00000000-0005-0000-0000-0000EF040000}"/>
    <cellStyle name="Обычный 3 77 2 3" xfId="1303" xr:uid="{00000000-0005-0000-0000-0000F0040000}"/>
    <cellStyle name="Обычный 3 77 3" xfId="1304" xr:uid="{00000000-0005-0000-0000-0000F1040000}"/>
    <cellStyle name="Обычный 3 77 3 2" xfId="1305" xr:uid="{00000000-0005-0000-0000-0000F2040000}"/>
    <cellStyle name="Обычный 3 77 3 2 2" xfId="1306" xr:uid="{00000000-0005-0000-0000-0000F3040000}"/>
    <cellStyle name="Обычный 3 77 3 3" xfId="1307" xr:uid="{00000000-0005-0000-0000-0000F4040000}"/>
    <cellStyle name="Обычный 3 77 4" xfId="1308" xr:uid="{00000000-0005-0000-0000-0000F5040000}"/>
    <cellStyle name="Обычный 3 78" xfId="1309" xr:uid="{00000000-0005-0000-0000-0000F6040000}"/>
    <cellStyle name="Обычный 3 78 2" xfId="1310" xr:uid="{00000000-0005-0000-0000-0000F7040000}"/>
    <cellStyle name="Обычный 3 78 2 2" xfId="1311" xr:uid="{00000000-0005-0000-0000-0000F8040000}"/>
    <cellStyle name="Обычный 3 78 3" xfId="1312" xr:uid="{00000000-0005-0000-0000-0000F9040000}"/>
    <cellStyle name="Обычный 3 8" xfId="1313" xr:uid="{00000000-0005-0000-0000-0000FA040000}"/>
    <cellStyle name="Обычный 3 8 2" xfId="1314" xr:uid="{00000000-0005-0000-0000-0000FB040000}"/>
    <cellStyle name="Обычный 3 8 2 2" xfId="1315" xr:uid="{00000000-0005-0000-0000-0000FC040000}"/>
    <cellStyle name="Обычный 3 8 3" xfId="1316" xr:uid="{00000000-0005-0000-0000-0000FD040000}"/>
    <cellStyle name="Обычный 3 8 4" xfId="1317" xr:uid="{00000000-0005-0000-0000-0000FE040000}"/>
    <cellStyle name="Обычный 3 9" xfId="1318" xr:uid="{00000000-0005-0000-0000-0000FF040000}"/>
    <cellStyle name="Обычный 3 9 2" xfId="1319" xr:uid="{00000000-0005-0000-0000-000000050000}"/>
    <cellStyle name="Обычный 3 9 3" xfId="1320" xr:uid="{00000000-0005-0000-0000-000001050000}"/>
    <cellStyle name="Обычный 3_RZD_2009-2030_macromodel_090518" xfId="1321" xr:uid="{00000000-0005-0000-0000-000002050000}"/>
    <cellStyle name="Обычный 30" xfId="1322" xr:uid="{00000000-0005-0000-0000-000003050000}"/>
    <cellStyle name="Обычный 30 2" xfId="1323" xr:uid="{00000000-0005-0000-0000-000004050000}"/>
    <cellStyle name="Обычный 30 3" xfId="1324" xr:uid="{00000000-0005-0000-0000-000005050000}"/>
    <cellStyle name="Обычный 31" xfId="1325" xr:uid="{00000000-0005-0000-0000-000006050000}"/>
    <cellStyle name="Обычный 31 2" xfId="1326" xr:uid="{00000000-0005-0000-0000-000007050000}"/>
    <cellStyle name="Обычный 32" xfId="1327" xr:uid="{00000000-0005-0000-0000-000008050000}"/>
    <cellStyle name="Обычный 32 2" xfId="1328" xr:uid="{00000000-0005-0000-0000-000009050000}"/>
    <cellStyle name="Обычный 33" xfId="1329" xr:uid="{00000000-0005-0000-0000-00000A050000}"/>
    <cellStyle name="Обычный 33 2" xfId="1330" xr:uid="{00000000-0005-0000-0000-00000B050000}"/>
    <cellStyle name="Обычный 34" xfId="1331" xr:uid="{00000000-0005-0000-0000-00000C050000}"/>
    <cellStyle name="Обычный 34 2" xfId="1332" xr:uid="{00000000-0005-0000-0000-00000D050000}"/>
    <cellStyle name="Обычный 34 2 2" xfId="1333" xr:uid="{00000000-0005-0000-0000-00000E050000}"/>
    <cellStyle name="Обычный 35" xfId="1334" xr:uid="{00000000-0005-0000-0000-00000F050000}"/>
    <cellStyle name="Обычный 35 2" xfId="1335" xr:uid="{00000000-0005-0000-0000-000010050000}"/>
    <cellStyle name="Обычный 35 2 2" xfId="1336" xr:uid="{00000000-0005-0000-0000-000011050000}"/>
    <cellStyle name="Обычный 35 3" xfId="1337" xr:uid="{00000000-0005-0000-0000-000012050000}"/>
    <cellStyle name="Обычный 36" xfId="1338" xr:uid="{00000000-0005-0000-0000-000013050000}"/>
    <cellStyle name="Обычный 36 2" xfId="1339" xr:uid="{00000000-0005-0000-0000-000014050000}"/>
    <cellStyle name="Обычный 37" xfId="1340" xr:uid="{00000000-0005-0000-0000-000015050000}"/>
    <cellStyle name="Обычный 37 2" xfId="1341" xr:uid="{00000000-0005-0000-0000-000016050000}"/>
    <cellStyle name="Обычный 37 2 2" xfId="1342" xr:uid="{00000000-0005-0000-0000-000017050000}"/>
    <cellStyle name="Обычный 38" xfId="1343" xr:uid="{00000000-0005-0000-0000-000018050000}"/>
    <cellStyle name="Обычный 38 2" xfId="1344" xr:uid="{00000000-0005-0000-0000-000019050000}"/>
    <cellStyle name="Обычный 39" xfId="1345" xr:uid="{00000000-0005-0000-0000-00001A050000}"/>
    <cellStyle name="Обычный 39 2" xfId="1346" xr:uid="{00000000-0005-0000-0000-00001B050000}"/>
    <cellStyle name="Обычный 4" xfId="43" xr:uid="{00000000-0005-0000-0000-00001C050000}"/>
    <cellStyle name="Обычный 4 10" xfId="1347" xr:uid="{00000000-0005-0000-0000-00001D050000}"/>
    <cellStyle name="Обычный 4 10 2" xfId="1348" xr:uid="{00000000-0005-0000-0000-00001E050000}"/>
    <cellStyle name="Обычный 4 11" xfId="1349" xr:uid="{00000000-0005-0000-0000-00001F050000}"/>
    <cellStyle name="Обычный 4 12" xfId="1350" xr:uid="{00000000-0005-0000-0000-000020050000}"/>
    <cellStyle name="Обычный 4 13" xfId="1351" xr:uid="{00000000-0005-0000-0000-000021050000}"/>
    <cellStyle name="Обычный 4 13 2" xfId="1352" xr:uid="{00000000-0005-0000-0000-000022050000}"/>
    <cellStyle name="Обычный 4 14" xfId="1353" xr:uid="{00000000-0005-0000-0000-000023050000}"/>
    <cellStyle name="Обычный 4 15" xfId="1354" xr:uid="{00000000-0005-0000-0000-000024050000}"/>
    <cellStyle name="Обычный 4 16" xfId="1898" xr:uid="{00000000-0005-0000-0000-000025050000}"/>
    <cellStyle name="Обычный 4 17" xfId="83" xr:uid="{00000000-0005-0000-0000-000026050000}"/>
    <cellStyle name="Обычный 4 2" xfId="44" xr:uid="{00000000-0005-0000-0000-000027050000}"/>
    <cellStyle name="Обычный 4 2 2" xfId="1356" xr:uid="{00000000-0005-0000-0000-000028050000}"/>
    <cellStyle name="Обычный 4 2 3" xfId="1357" xr:uid="{00000000-0005-0000-0000-000029050000}"/>
    <cellStyle name="Обычный 4 2 4" xfId="1899" xr:uid="{00000000-0005-0000-0000-00002A050000}"/>
    <cellStyle name="Обычный 4 2 5" xfId="1355" xr:uid="{00000000-0005-0000-0000-00002B050000}"/>
    <cellStyle name="Обычный 4 2_Т-НахВТО-газ-28.09.12" xfId="1358" xr:uid="{00000000-0005-0000-0000-00002C050000}"/>
    <cellStyle name="Обычный 4 22" xfId="1359" xr:uid="{00000000-0005-0000-0000-00002D050000}"/>
    <cellStyle name="Обычный 4 3" xfId="1360" xr:uid="{00000000-0005-0000-0000-00002E050000}"/>
    <cellStyle name="Обычный 4 3 2" xfId="1361" xr:uid="{00000000-0005-0000-0000-00002F050000}"/>
    <cellStyle name="Обычный 4 4" xfId="87" xr:uid="{00000000-0005-0000-0000-000030050000}"/>
    <cellStyle name="Обычный 4 4 2" xfId="1362" xr:uid="{00000000-0005-0000-0000-000031050000}"/>
    <cellStyle name="Обычный 4 4 3" xfId="1363" xr:uid="{00000000-0005-0000-0000-000032050000}"/>
    <cellStyle name="Обычный 4 5" xfId="1364" xr:uid="{00000000-0005-0000-0000-000033050000}"/>
    <cellStyle name="Обычный 4 5 2" xfId="1365" xr:uid="{00000000-0005-0000-0000-000034050000}"/>
    <cellStyle name="Обычный 4 6" xfId="1366" xr:uid="{00000000-0005-0000-0000-000035050000}"/>
    <cellStyle name="Обычный 4 6 2" xfId="1367" xr:uid="{00000000-0005-0000-0000-000036050000}"/>
    <cellStyle name="Обычный 4 7" xfId="1368" xr:uid="{00000000-0005-0000-0000-000037050000}"/>
    <cellStyle name="Обычный 4 7 2" xfId="1369" xr:uid="{00000000-0005-0000-0000-000038050000}"/>
    <cellStyle name="Обычный 4 8" xfId="1370" xr:uid="{00000000-0005-0000-0000-000039050000}"/>
    <cellStyle name="Обычный 4 8 2" xfId="1371" xr:uid="{00000000-0005-0000-0000-00003A050000}"/>
    <cellStyle name="Обычный 4 9" xfId="1372" xr:uid="{00000000-0005-0000-0000-00003B050000}"/>
    <cellStyle name="Обычный 4 9 2" xfId="1373" xr:uid="{00000000-0005-0000-0000-00003C050000}"/>
    <cellStyle name="Обычный 4_ЦФ запрос2008-2009" xfId="1374" xr:uid="{00000000-0005-0000-0000-00003D050000}"/>
    <cellStyle name="Обычный 40" xfId="1375" xr:uid="{00000000-0005-0000-0000-00003E050000}"/>
    <cellStyle name="Обычный 40 2" xfId="1376" xr:uid="{00000000-0005-0000-0000-00003F050000}"/>
    <cellStyle name="Обычный 40 2 2" xfId="1377" xr:uid="{00000000-0005-0000-0000-000040050000}"/>
    <cellStyle name="Обычный 41" xfId="1378" xr:uid="{00000000-0005-0000-0000-000041050000}"/>
    <cellStyle name="Обычный 41 2" xfId="1379" xr:uid="{00000000-0005-0000-0000-000042050000}"/>
    <cellStyle name="Обычный 41 2 2" xfId="1380" xr:uid="{00000000-0005-0000-0000-000043050000}"/>
    <cellStyle name="Обычный 42" xfId="1381" xr:uid="{00000000-0005-0000-0000-000044050000}"/>
    <cellStyle name="Обычный 42 2" xfId="1382" xr:uid="{00000000-0005-0000-0000-000045050000}"/>
    <cellStyle name="Обычный 42 2 2" xfId="1383" xr:uid="{00000000-0005-0000-0000-000046050000}"/>
    <cellStyle name="Обычный 42 2 2 2" xfId="1384" xr:uid="{00000000-0005-0000-0000-000047050000}"/>
    <cellStyle name="Обычный 42 2 2 2 2" xfId="1385" xr:uid="{00000000-0005-0000-0000-000048050000}"/>
    <cellStyle name="Обычный 42 2 2 2 2 2" xfId="1386" xr:uid="{00000000-0005-0000-0000-000049050000}"/>
    <cellStyle name="Обычный 42 2 2 2 3" xfId="1387" xr:uid="{00000000-0005-0000-0000-00004A050000}"/>
    <cellStyle name="Обычный 42 2 2 2 3 2" xfId="1388" xr:uid="{00000000-0005-0000-0000-00004B050000}"/>
    <cellStyle name="Обычный 42 2 2 2 4" xfId="1389" xr:uid="{00000000-0005-0000-0000-00004C050000}"/>
    <cellStyle name="Обычный 42 2 2 3" xfId="1390" xr:uid="{00000000-0005-0000-0000-00004D050000}"/>
    <cellStyle name="Обычный 42 2 2 3 2" xfId="1391" xr:uid="{00000000-0005-0000-0000-00004E050000}"/>
    <cellStyle name="Обычный 42 2 2 4" xfId="1392" xr:uid="{00000000-0005-0000-0000-00004F050000}"/>
    <cellStyle name="Обычный 42 2 2 4 2" xfId="1393" xr:uid="{00000000-0005-0000-0000-000050050000}"/>
    <cellStyle name="Обычный 42 2 2 5" xfId="1394" xr:uid="{00000000-0005-0000-0000-000051050000}"/>
    <cellStyle name="Обычный 42 2 3" xfId="1395" xr:uid="{00000000-0005-0000-0000-000052050000}"/>
    <cellStyle name="Обычный 42 2 3 2" xfId="1396" xr:uid="{00000000-0005-0000-0000-000053050000}"/>
    <cellStyle name="Обычный 42 2 3 2 2" xfId="1397" xr:uid="{00000000-0005-0000-0000-000054050000}"/>
    <cellStyle name="Обычный 42 2 3 3" xfId="1398" xr:uid="{00000000-0005-0000-0000-000055050000}"/>
    <cellStyle name="Обычный 42 2 3 3 2" xfId="1399" xr:uid="{00000000-0005-0000-0000-000056050000}"/>
    <cellStyle name="Обычный 42 2 3 4" xfId="1400" xr:uid="{00000000-0005-0000-0000-000057050000}"/>
    <cellStyle name="Обычный 42 2 4" xfId="1401" xr:uid="{00000000-0005-0000-0000-000058050000}"/>
    <cellStyle name="Обычный 42 2 4 2" xfId="1402" xr:uid="{00000000-0005-0000-0000-000059050000}"/>
    <cellStyle name="Обычный 42 2 5" xfId="1403" xr:uid="{00000000-0005-0000-0000-00005A050000}"/>
    <cellStyle name="Обычный 42 2 5 2" xfId="1404" xr:uid="{00000000-0005-0000-0000-00005B050000}"/>
    <cellStyle name="Обычный 42 2 6" xfId="1405" xr:uid="{00000000-0005-0000-0000-00005C050000}"/>
    <cellStyle name="Обычный 42 2 7" xfId="1406" xr:uid="{00000000-0005-0000-0000-00005D050000}"/>
    <cellStyle name="Обычный 42 3" xfId="1407" xr:uid="{00000000-0005-0000-0000-00005E050000}"/>
    <cellStyle name="Обычный 42 3 2" xfId="1408" xr:uid="{00000000-0005-0000-0000-00005F050000}"/>
    <cellStyle name="Обычный 42 3 2 2" xfId="1409" xr:uid="{00000000-0005-0000-0000-000060050000}"/>
    <cellStyle name="Обычный 42 3 2 2 2" xfId="1410" xr:uid="{00000000-0005-0000-0000-000061050000}"/>
    <cellStyle name="Обычный 42 3 2 3" xfId="1411" xr:uid="{00000000-0005-0000-0000-000062050000}"/>
    <cellStyle name="Обычный 42 3 2 3 2" xfId="1412" xr:uid="{00000000-0005-0000-0000-000063050000}"/>
    <cellStyle name="Обычный 42 3 2 4" xfId="1413" xr:uid="{00000000-0005-0000-0000-000064050000}"/>
    <cellStyle name="Обычный 42 3 3" xfId="1414" xr:uid="{00000000-0005-0000-0000-000065050000}"/>
    <cellStyle name="Обычный 42 3 3 2" xfId="1415" xr:uid="{00000000-0005-0000-0000-000066050000}"/>
    <cellStyle name="Обычный 42 3 4" xfId="1416" xr:uid="{00000000-0005-0000-0000-000067050000}"/>
    <cellStyle name="Обычный 42 3 4 2" xfId="1417" xr:uid="{00000000-0005-0000-0000-000068050000}"/>
    <cellStyle name="Обычный 42 3 5" xfId="1418" xr:uid="{00000000-0005-0000-0000-000069050000}"/>
    <cellStyle name="Обычный 42 4" xfId="1419" xr:uid="{00000000-0005-0000-0000-00006A050000}"/>
    <cellStyle name="Обычный 42 4 2" xfId="1420" xr:uid="{00000000-0005-0000-0000-00006B050000}"/>
    <cellStyle name="Обычный 42 4 2 2" xfId="1421" xr:uid="{00000000-0005-0000-0000-00006C050000}"/>
    <cellStyle name="Обычный 42 4 2 2 2" xfId="1422" xr:uid="{00000000-0005-0000-0000-00006D050000}"/>
    <cellStyle name="Обычный 42 4 2 3" xfId="1423" xr:uid="{00000000-0005-0000-0000-00006E050000}"/>
    <cellStyle name="Обычный 42 4 2 3 2" xfId="1424" xr:uid="{00000000-0005-0000-0000-00006F050000}"/>
    <cellStyle name="Обычный 42 4 2 4" xfId="1425" xr:uid="{00000000-0005-0000-0000-000070050000}"/>
    <cellStyle name="Обычный 42 4 3" xfId="1426" xr:uid="{00000000-0005-0000-0000-000071050000}"/>
    <cellStyle name="Обычный 42 4 3 2" xfId="1427" xr:uid="{00000000-0005-0000-0000-000072050000}"/>
    <cellStyle name="Обычный 42 4 4" xfId="1428" xr:uid="{00000000-0005-0000-0000-000073050000}"/>
    <cellStyle name="Обычный 42 4 4 2" xfId="1429" xr:uid="{00000000-0005-0000-0000-000074050000}"/>
    <cellStyle name="Обычный 42 4 5" xfId="1430" xr:uid="{00000000-0005-0000-0000-000075050000}"/>
    <cellStyle name="Обычный 42 5" xfId="1431" xr:uid="{00000000-0005-0000-0000-000076050000}"/>
    <cellStyle name="Обычный 42 5 2" xfId="1432" xr:uid="{00000000-0005-0000-0000-000077050000}"/>
    <cellStyle name="Обычный 42 5 2 2" xfId="1433" xr:uid="{00000000-0005-0000-0000-000078050000}"/>
    <cellStyle name="Обычный 42 5 3" xfId="1434" xr:uid="{00000000-0005-0000-0000-000079050000}"/>
    <cellStyle name="Обычный 42 5 3 2" xfId="1435" xr:uid="{00000000-0005-0000-0000-00007A050000}"/>
    <cellStyle name="Обычный 42 5 4" xfId="1436" xr:uid="{00000000-0005-0000-0000-00007B050000}"/>
    <cellStyle name="Обычный 42 6" xfId="1437" xr:uid="{00000000-0005-0000-0000-00007C050000}"/>
    <cellStyle name="Обычный 42 6 2" xfId="1438" xr:uid="{00000000-0005-0000-0000-00007D050000}"/>
    <cellStyle name="Обычный 42 7" xfId="1439" xr:uid="{00000000-0005-0000-0000-00007E050000}"/>
    <cellStyle name="Обычный 42 7 2" xfId="1440" xr:uid="{00000000-0005-0000-0000-00007F050000}"/>
    <cellStyle name="Обычный 42 8" xfId="1441" xr:uid="{00000000-0005-0000-0000-000080050000}"/>
    <cellStyle name="Обычный 42 9" xfId="1442" xr:uid="{00000000-0005-0000-0000-000081050000}"/>
    <cellStyle name="Обычный 43" xfId="1443" xr:uid="{00000000-0005-0000-0000-000082050000}"/>
    <cellStyle name="Обычный 43 10" xfId="1444" xr:uid="{00000000-0005-0000-0000-000083050000}"/>
    <cellStyle name="Обычный 43 2" xfId="1445" xr:uid="{00000000-0005-0000-0000-000084050000}"/>
    <cellStyle name="Обычный 43 2 2" xfId="1446" xr:uid="{00000000-0005-0000-0000-000085050000}"/>
    <cellStyle name="Обычный 43 2 2 2" xfId="1447" xr:uid="{00000000-0005-0000-0000-000086050000}"/>
    <cellStyle name="Обычный 43 2 2 2 2" xfId="1448" xr:uid="{00000000-0005-0000-0000-000087050000}"/>
    <cellStyle name="Обычный 43 2 2 2 2 2" xfId="1449" xr:uid="{00000000-0005-0000-0000-000088050000}"/>
    <cellStyle name="Обычный 43 2 2 2 3" xfId="1450" xr:uid="{00000000-0005-0000-0000-000089050000}"/>
    <cellStyle name="Обычный 43 2 2 2 3 2" xfId="1451" xr:uid="{00000000-0005-0000-0000-00008A050000}"/>
    <cellStyle name="Обычный 43 2 2 2 4" xfId="1452" xr:uid="{00000000-0005-0000-0000-00008B050000}"/>
    <cellStyle name="Обычный 43 2 2 3" xfId="1453" xr:uid="{00000000-0005-0000-0000-00008C050000}"/>
    <cellStyle name="Обычный 43 2 2 3 2" xfId="1454" xr:uid="{00000000-0005-0000-0000-00008D050000}"/>
    <cellStyle name="Обычный 43 2 2 4" xfId="1455" xr:uid="{00000000-0005-0000-0000-00008E050000}"/>
    <cellStyle name="Обычный 43 2 2 4 2" xfId="1456" xr:uid="{00000000-0005-0000-0000-00008F050000}"/>
    <cellStyle name="Обычный 43 2 2 5" xfId="1457" xr:uid="{00000000-0005-0000-0000-000090050000}"/>
    <cellStyle name="Обычный 43 2 3" xfId="1458" xr:uid="{00000000-0005-0000-0000-000091050000}"/>
    <cellStyle name="Обычный 43 2 3 2" xfId="1459" xr:uid="{00000000-0005-0000-0000-000092050000}"/>
    <cellStyle name="Обычный 43 2 3 2 2" xfId="1460" xr:uid="{00000000-0005-0000-0000-000093050000}"/>
    <cellStyle name="Обычный 43 2 3 3" xfId="1461" xr:uid="{00000000-0005-0000-0000-000094050000}"/>
    <cellStyle name="Обычный 43 2 3 3 2" xfId="1462" xr:uid="{00000000-0005-0000-0000-000095050000}"/>
    <cellStyle name="Обычный 43 2 3 4" xfId="1463" xr:uid="{00000000-0005-0000-0000-000096050000}"/>
    <cellStyle name="Обычный 43 2 4" xfId="1464" xr:uid="{00000000-0005-0000-0000-000097050000}"/>
    <cellStyle name="Обычный 43 2 4 2" xfId="1465" xr:uid="{00000000-0005-0000-0000-000098050000}"/>
    <cellStyle name="Обычный 43 2 5" xfId="1466" xr:uid="{00000000-0005-0000-0000-000099050000}"/>
    <cellStyle name="Обычный 43 2 5 2" xfId="1467" xr:uid="{00000000-0005-0000-0000-00009A050000}"/>
    <cellStyle name="Обычный 43 2 6" xfId="1468" xr:uid="{00000000-0005-0000-0000-00009B050000}"/>
    <cellStyle name="Обычный 43 2 7" xfId="1469" xr:uid="{00000000-0005-0000-0000-00009C050000}"/>
    <cellStyle name="Обычный 43 3" xfId="1470" xr:uid="{00000000-0005-0000-0000-00009D050000}"/>
    <cellStyle name="Обычный 43 3 2" xfId="1471" xr:uid="{00000000-0005-0000-0000-00009E050000}"/>
    <cellStyle name="Обычный 43 3 2 2" xfId="1472" xr:uid="{00000000-0005-0000-0000-00009F050000}"/>
    <cellStyle name="Обычный 43 3 2 2 2" xfId="1473" xr:uid="{00000000-0005-0000-0000-0000A0050000}"/>
    <cellStyle name="Обычный 43 3 2 3" xfId="1474" xr:uid="{00000000-0005-0000-0000-0000A1050000}"/>
    <cellStyle name="Обычный 43 3 2 3 2" xfId="1475" xr:uid="{00000000-0005-0000-0000-0000A2050000}"/>
    <cellStyle name="Обычный 43 3 2 4" xfId="1476" xr:uid="{00000000-0005-0000-0000-0000A3050000}"/>
    <cellStyle name="Обычный 43 3 3" xfId="1477" xr:uid="{00000000-0005-0000-0000-0000A4050000}"/>
    <cellStyle name="Обычный 43 3 3 2" xfId="1478" xr:uid="{00000000-0005-0000-0000-0000A5050000}"/>
    <cellStyle name="Обычный 43 3 4" xfId="1479" xr:uid="{00000000-0005-0000-0000-0000A6050000}"/>
    <cellStyle name="Обычный 43 3 4 2" xfId="1480" xr:uid="{00000000-0005-0000-0000-0000A7050000}"/>
    <cellStyle name="Обычный 43 3 5" xfId="1481" xr:uid="{00000000-0005-0000-0000-0000A8050000}"/>
    <cellStyle name="Обычный 43 4" xfId="1482" xr:uid="{00000000-0005-0000-0000-0000A9050000}"/>
    <cellStyle name="Обычный 43 4 2" xfId="1483" xr:uid="{00000000-0005-0000-0000-0000AA050000}"/>
    <cellStyle name="Обычный 43 4 2 2" xfId="1484" xr:uid="{00000000-0005-0000-0000-0000AB050000}"/>
    <cellStyle name="Обычный 43 4 2 2 2" xfId="1485" xr:uid="{00000000-0005-0000-0000-0000AC050000}"/>
    <cellStyle name="Обычный 43 4 2 3" xfId="1486" xr:uid="{00000000-0005-0000-0000-0000AD050000}"/>
    <cellStyle name="Обычный 43 4 2 3 2" xfId="1487" xr:uid="{00000000-0005-0000-0000-0000AE050000}"/>
    <cellStyle name="Обычный 43 4 2 4" xfId="1488" xr:uid="{00000000-0005-0000-0000-0000AF050000}"/>
    <cellStyle name="Обычный 43 4 3" xfId="1489" xr:uid="{00000000-0005-0000-0000-0000B0050000}"/>
    <cellStyle name="Обычный 43 4 3 2" xfId="1490" xr:uid="{00000000-0005-0000-0000-0000B1050000}"/>
    <cellStyle name="Обычный 43 4 4" xfId="1491" xr:uid="{00000000-0005-0000-0000-0000B2050000}"/>
    <cellStyle name="Обычный 43 4 4 2" xfId="1492" xr:uid="{00000000-0005-0000-0000-0000B3050000}"/>
    <cellStyle name="Обычный 43 4 5" xfId="1493" xr:uid="{00000000-0005-0000-0000-0000B4050000}"/>
    <cellStyle name="Обычный 43 5" xfId="1494" xr:uid="{00000000-0005-0000-0000-0000B5050000}"/>
    <cellStyle name="Обычный 43 5 2" xfId="1495" xr:uid="{00000000-0005-0000-0000-0000B6050000}"/>
    <cellStyle name="Обычный 43 5 2 2" xfId="1496" xr:uid="{00000000-0005-0000-0000-0000B7050000}"/>
    <cellStyle name="Обычный 43 5 3" xfId="1497" xr:uid="{00000000-0005-0000-0000-0000B8050000}"/>
    <cellStyle name="Обычный 43 5 3 2" xfId="1498" xr:uid="{00000000-0005-0000-0000-0000B9050000}"/>
    <cellStyle name="Обычный 43 5 4" xfId="1499" xr:uid="{00000000-0005-0000-0000-0000BA050000}"/>
    <cellStyle name="Обычный 43 6" xfId="1500" xr:uid="{00000000-0005-0000-0000-0000BB050000}"/>
    <cellStyle name="Обычный 43 6 2" xfId="1501" xr:uid="{00000000-0005-0000-0000-0000BC050000}"/>
    <cellStyle name="Обычный 43 7" xfId="1502" xr:uid="{00000000-0005-0000-0000-0000BD050000}"/>
    <cellStyle name="Обычный 43 7 2" xfId="1503" xr:uid="{00000000-0005-0000-0000-0000BE050000}"/>
    <cellStyle name="Обычный 43 8" xfId="1504" xr:uid="{00000000-0005-0000-0000-0000BF050000}"/>
    <cellStyle name="Обычный 43 9" xfId="1505" xr:uid="{00000000-0005-0000-0000-0000C0050000}"/>
    <cellStyle name="Обычный 44" xfId="1506" xr:uid="{00000000-0005-0000-0000-0000C1050000}"/>
    <cellStyle name="Обычный 44 2" xfId="1507" xr:uid="{00000000-0005-0000-0000-0000C2050000}"/>
    <cellStyle name="Обычный 44 2 2" xfId="1508" xr:uid="{00000000-0005-0000-0000-0000C3050000}"/>
    <cellStyle name="Обычный 45" xfId="1509" xr:uid="{00000000-0005-0000-0000-0000C4050000}"/>
    <cellStyle name="Обычный 45 2" xfId="1510" xr:uid="{00000000-0005-0000-0000-0000C5050000}"/>
    <cellStyle name="Обычный 45 3" xfId="1511" xr:uid="{00000000-0005-0000-0000-0000C6050000}"/>
    <cellStyle name="Обычный 46" xfId="1512" xr:uid="{00000000-0005-0000-0000-0000C7050000}"/>
    <cellStyle name="Обычный 46 2" xfId="1513" xr:uid="{00000000-0005-0000-0000-0000C8050000}"/>
    <cellStyle name="Обычный 46 3" xfId="1514" xr:uid="{00000000-0005-0000-0000-0000C9050000}"/>
    <cellStyle name="Обычный 47" xfId="1515" xr:uid="{00000000-0005-0000-0000-0000CA050000}"/>
    <cellStyle name="Обычный 47 2" xfId="1516" xr:uid="{00000000-0005-0000-0000-0000CB050000}"/>
    <cellStyle name="Обычный 47 3" xfId="1517" xr:uid="{00000000-0005-0000-0000-0000CC050000}"/>
    <cellStyle name="Обычный 48" xfId="1518" xr:uid="{00000000-0005-0000-0000-0000CD050000}"/>
    <cellStyle name="Обычный 48 2 2" xfId="85" xr:uid="{00000000-0005-0000-0000-0000CE050000}"/>
    <cellStyle name="Обычный 48 2 2 2" xfId="1519" xr:uid="{00000000-0005-0000-0000-0000CF050000}"/>
    <cellStyle name="Обычный 48 2 2 2 2" xfId="1520" xr:uid="{00000000-0005-0000-0000-0000D0050000}"/>
    <cellStyle name="Обычный 48 2 3" xfId="71" xr:uid="{00000000-0005-0000-0000-0000D1050000}"/>
    <cellStyle name="Обычный 48 2 3 2" xfId="1521" xr:uid="{00000000-0005-0000-0000-0000D2050000}"/>
    <cellStyle name="Обычный 48 2 3 2 2" xfId="1522" xr:uid="{00000000-0005-0000-0000-0000D3050000}"/>
    <cellStyle name="Обычный 48 2 3 3" xfId="1523" xr:uid="{00000000-0005-0000-0000-0000D4050000}"/>
    <cellStyle name="Обычный 48 3" xfId="77" xr:uid="{00000000-0005-0000-0000-0000D5050000}"/>
    <cellStyle name="Обычный 49" xfId="1524" xr:uid="{00000000-0005-0000-0000-0000D6050000}"/>
    <cellStyle name="Обычный 5" xfId="45" xr:uid="{00000000-0005-0000-0000-0000D7050000}"/>
    <cellStyle name="Обычный 5 2" xfId="1525" xr:uid="{00000000-0005-0000-0000-0000D8050000}"/>
    <cellStyle name="Обычный 5 3" xfId="1526" xr:uid="{00000000-0005-0000-0000-0000D9050000}"/>
    <cellStyle name="Обычный 5 3 2" xfId="1527" xr:uid="{00000000-0005-0000-0000-0000DA050000}"/>
    <cellStyle name="Обычный 5 3 3" xfId="1528" xr:uid="{00000000-0005-0000-0000-0000DB050000}"/>
    <cellStyle name="Обычный 5 4" xfId="78" xr:uid="{00000000-0005-0000-0000-0000DC050000}"/>
    <cellStyle name="Обычный 5 4 2" xfId="1529" xr:uid="{00000000-0005-0000-0000-0000DD050000}"/>
    <cellStyle name="Обычный 5 4 3" xfId="1530" xr:uid="{00000000-0005-0000-0000-0000DE050000}"/>
    <cellStyle name="Обычный 5 5" xfId="1531" xr:uid="{00000000-0005-0000-0000-0000DF050000}"/>
    <cellStyle name="Обычный 5 6" xfId="1532" xr:uid="{00000000-0005-0000-0000-0000E0050000}"/>
    <cellStyle name="Обычный 5 7" xfId="1533" xr:uid="{00000000-0005-0000-0000-0000E1050000}"/>
    <cellStyle name="Обычный 5 8" xfId="1534" xr:uid="{00000000-0005-0000-0000-0000E2050000}"/>
    <cellStyle name="Обычный 50" xfId="1535" xr:uid="{00000000-0005-0000-0000-0000E3050000}"/>
    <cellStyle name="Обычный 51" xfId="1536" xr:uid="{00000000-0005-0000-0000-0000E4050000}"/>
    <cellStyle name="Обычный 52" xfId="1537" xr:uid="{00000000-0005-0000-0000-0000E5050000}"/>
    <cellStyle name="Обычный 53" xfId="1538" xr:uid="{00000000-0005-0000-0000-0000E6050000}"/>
    <cellStyle name="Обычный 54" xfId="1539" xr:uid="{00000000-0005-0000-0000-0000E7050000}"/>
    <cellStyle name="Обычный 55" xfId="1540" xr:uid="{00000000-0005-0000-0000-0000E8050000}"/>
    <cellStyle name="Обычный 56" xfId="1541" xr:uid="{00000000-0005-0000-0000-0000E9050000}"/>
    <cellStyle name="Обычный 56 2" xfId="1542" xr:uid="{00000000-0005-0000-0000-0000EA050000}"/>
    <cellStyle name="Обычный 57" xfId="1543" xr:uid="{00000000-0005-0000-0000-0000EB050000}"/>
    <cellStyle name="Обычный 57 2" xfId="1544" xr:uid="{00000000-0005-0000-0000-0000EC050000}"/>
    <cellStyle name="Обычный 58" xfId="1545" xr:uid="{00000000-0005-0000-0000-0000ED050000}"/>
    <cellStyle name="Обычный 58 2" xfId="1546" xr:uid="{00000000-0005-0000-0000-0000EE050000}"/>
    <cellStyle name="Обычный 59" xfId="1547" xr:uid="{00000000-0005-0000-0000-0000EF050000}"/>
    <cellStyle name="Обычный 59 2" xfId="1548" xr:uid="{00000000-0005-0000-0000-0000F0050000}"/>
    <cellStyle name="Обычный 6" xfId="46" xr:uid="{00000000-0005-0000-0000-0000F1050000}"/>
    <cellStyle name="Обычный 6 10" xfId="1549" xr:uid="{00000000-0005-0000-0000-0000F2050000}"/>
    <cellStyle name="Обычный 6 2" xfId="47" xr:uid="{00000000-0005-0000-0000-0000F3050000}"/>
    <cellStyle name="Обычный 6 2 2" xfId="48" xr:uid="{00000000-0005-0000-0000-0000F4050000}"/>
    <cellStyle name="Обычный 6 2 2 2" xfId="1901" xr:uid="{00000000-0005-0000-0000-0000F5050000}"/>
    <cellStyle name="Обычный 6 2 2 3" xfId="1551" xr:uid="{00000000-0005-0000-0000-0000F6050000}"/>
    <cellStyle name="Обычный 6 2 3" xfId="49" xr:uid="{00000000-0005-0000-0000-0000F7050000}"/>
    <cellStyle name="Обычный 6 2 3 2" xfId="1902" xr:uid="{00000000-0005-0000-0000-0000F8050000}"/>
    <cellStyle name="Обычный 6 2 3 3" xfId="1552" xr:uid="{00000000-0005-0000-0000-0000F9050000}"/>
    <cellStyle name="Обычный 6 2 4" xfId="1900" xr:uid="{00000000-0005-0000-0000-0000FA050000}"/>
    <cellStyle name="Обычный 6 2 5" xfId="1550" xr:uid="{00000000-0005-0000-0000-0000FB050000}"/>
    <cellStyle name="Обычный 6 3" xfId="1553" xr:uid="{00000000-0005-0000-0000-0000FC050000}"/>
    <cellStyle name="Обычный 6 3 2" xfId="1554" xr:uid="{00000000-0005-0000-0000-0000FD050000}"/>
    <cellStyle name="Обычный 6 3 2 2" xfId="1555" xr:uid="{00000000-0005-0000-0000-0000FE050000}"/>
    <cellStyle name="Обычный 6 3 2 2 2" xfId="1556" xr:uid="{00000000-0005-0000-0000-0000FF050000}"/>
    <cellStyle name="Обычный 6 3 2 2 2 2" xfId="1557" xr:uid="{00000000-0005-0000-0000-000000060000}"/>
    <cellStyle name="Обычный 6 3 2 2 3" xfId="1558" xr:uid="{00000000-0005-0000-0000-000001060000}"/>
    <cellStyle name="Обычный 6 3 2 2 3 2" xfId="1559" xr:uid="{00000000-0005-0000-0000-000002060000}"/>
    <cellStyle name="Обычный 6 3 2 2 4" xfId="1560" xr:uid="{00000000-0005-0000-0000-000003060000}"/>
    <cellStyle name="Обычный 6 3 2 3" xfId="1561" xr:uid="{00000000-0005-0000-0000-000004060000}"/>
    <cellStyle name="Обычный 6 3 2 3 2" xfId="1562" xr:uid="{00000000-0005-0000-0000-000005060000}"/>
    <cellStyle name="Обычный 6 3 2 4" xfId="1563" xr:uid="{00000000-0005-0000-0000-000006060000}"/>
    <cellStyle name="Обычный 6 3 2 4 2" xfId="1564" xr:uid="{00000000-0005-0000-0000-000007060000}"/>
    <cellStyle name="Обычный 6 3 2 5" xfId="1565" xr:uid="{00000000-0005-0000-0000-000008060000}"/>
    <cellStyle name="Обычный 6 3 3" xfId="1566" xr:uid="{00000000-0005-0000-0000-000009060000}"/>
    <cellStyle name="Обычный 6 3 3 2" xfId="1567" xr:uid="{00000000-0005-0000-0000-00000A060000}"/>
    <cellStyle name="Обычный 6 3 3 2 2" xfId="1568" xr:uid="{00000000-0005-0000-0000-00000B060000}"/>
    <cellStyle name="Обычный 6 3 3 3" xfId="1569" xr:uid="{00000000-0005-0000-0000-00000C060000}"/>
    <cellStyle name="Обычный 6 3 3 3 2" xfId="1570" xr:uid="{00000000-0005-0000-0000-00000D060000}"/>
    <cellStyle name="Обычный 6 3 3 4" xfId="1571" xr:uid="{00000000-0005-0000-0000-00000E060000}"/>
    <cellStyle name="Обычный 6 3 4" xfId="1572" xr:uid="{00000000-0005-0000-0000-00000F060000}"/>
    <cellStyle name="Обычный 6 3 4 2" xfId="1573" xr:uid="{00000000-0005-0000-0000-000010060000}"/>
    <cellStyle name="Обычный 6 3 5" xfId="1574" xr:uid="{00000000-0005-0000-0000-000011060000}"/>
    <cellStyle name="Обычный 6 3 5 2" xfId="1575" xr:uid="{00000000-0005-0000-0000-000012060000}"/>
    <cellStyle name="Обычный 6 3 6" xfId="1576" xr:uid="{00000000-0005-0000-0000-000013060000}"/>
    <cellStyle name="Обычный 6 3 7" xfId="1577" xr:uid="{00000000-0005-0000-0000-000014060000}"/>
    <cellStyle name="Обычный 6 4" xfId="1578" xr:uid="{00000000-0005-0000-0000-000015060000}"/>
    <cellStyle name="Обычный 6 4 2" xfId="1579" xr:uid="{00000000-0005-0000-0000-000016060000}"/>
    <cellStyle name="Обычный 6 4 2 2" xfId="1580" xr:uid="{00000000-0005-0000-0000-000017060000}"/>
    <cellStyle name="Обычный 6 4 2 2 2" xfId="1581" xr:uid="{00000000-0005-0000-0000-000018060000}"/>
    <cellStyle name="Обычный 6 4 2 3" xfId="1582" xr:uid="{00000000-0005-0000-0000-000019060000}"/>
    <cellStyle name="Обычный 6 4 2 3 2" xfId="1583" xr:uid="{00000000-0005-0000-0000-00001A060000}"/>
    <cellStyle name="Обычный 6 4 2 4" xfId="1584" xr:uid="{00000000-0005-0000-0000-00001B060000}"/>
    <cellStyle name="Обычный 6 4 3" xfId="1585" xr:uid="{00000000-0005-0000-0000-00001C060000}"/>
    <cellStyle name="Обычный 6 4 3 2" xfId="1586" xr:uid="{00000000-0005-0000-0000-00001D060000}"/>
    <cellStyle name="Обычный 6 4 4" xfId="1587" xr:uid="{00000000-0005-0000-0000-00001E060000}"/>
    <cellStyle name="Обычный 6 4 4 2" xfId="1588" xr:uid="{00000000-0005-0000-0000-00001F060000}"/>
    <cellStyle name="Обычный 6 4 5" xfId="1589" xr:uid="{00000000-0005-0000-0000-000020060000}"/>
    <cellStyle name="Обычный 6 5" xfId="1590" xr:uid="{00000000-0005-0000-0000-000021060000}"/>
    <cellStyle name="Обычный 6 5 2" xfId="1591" xr:uid="{00000000-0005-0000-0000-000022060000}"/>
    <cellStyle name="Обычный 6 5 2 2" xfId="1592" xr:uid="{00000000-0005-0000-0000-000023060000}"/>
    <cellStyle name="Обычный 6 5 2 2 2" xfId="1593" xr:uid="{00000000-0005-0000-0000-000024060000}"/>
    <cellStyle name="Обычный 6 5 2 3" xfId="1594" xr:uid="{00000000-0005-0000-0000-000025060000}"/>
    <cellStyle name="Обычный 6 5 2 3 2" xfId="1595" xr:uid="{00000000-0005-0000-0000-000026060000}"/>
    <cellStyle name="Обычный 6 5 2 4" xfId="1596" xr:uid="{00000000-0005-0000-0000-000027060000}"/>
    <cellStyle name="Обычный 6 5 3" xfId="1597" xr:uid="{00000000-0005-0000-0000-000028060000}"/>
    <cellStyle name="Обычный 6 5 3 2" xfId="1598" xr:uid="{00000000-0005-0000-0000-000029060000}"/>
    <cellStyle name="Обычный 6 5 4" xfId="1599" xr:uid="{00000000-0005-0000-0000-00002A060000}"/>
    <cellStyle name="Обычный 6 5 4 2" xfId="1600" xr:uid="{00000000-0005-0000-0000-00002B060000}"/>
    <cellStyle name="Обычный 6 5 5" xfId="1601" xr:uid="{00000000-0005-0000-0000-00002C060000}"/>
    <cellStyle name="Обычный 6 6" xfId="1602" xr:uid="{00000000-0005-0000-0000-00002D060000}"/>
    <cellStyle name="Обычный 6 6 2" xfId="1603" xr:uid="{00000000-0005-0000-0000-00002E060000}"/>
    <cellStyle name="Обычный 6 6 2 2" xfId="1604" xr:uid="{00000000-0005-0000-0000-00002F060000}"/>
    <cellStyle name="Обычный 6 6 3" xfId="1605" xr:uid="{00000000-0005-0000-0000-000030060000}"/>
    <cellStyle name="Обычный 6 6 3 2" xfId="1606" xr:uid="{00000000-0005-0000-0000-000031060000}"/>
    <cellStyle name="Обычный 6 6 4" xfId="1607" xr:uid="{00000000-0005-0000-0000-000032060000}"/>
    <cellStyle name="Обычный 6 7" xfId="1608" xr:uid="{00000000-0005-0000-0000-000033060000}"/>
    <cellStyle name="Обычный 6 7 2" xfId="1609" xr:uid="{00000000-0005-0000-0000-000034060000}"/>
    <cellStyle name="Обычный 6 7 2 2" xfId="1610" xr:uid="{00000000-0005-0000-0000-000035060000}"/>
    <cellStyle name="Обычный 6 8" xfId="1611" xr:uid="{00000000-0005-0000-0000-000036060000}"/>
    <cellStyle name="Обычный 6 8 2" xfId="1612" xr:uid="{00000000-0005-0000-0000-000037060000}"/>
    <cellStyle name="Обычный 6 9" xfId="1613" xr:uid="{00000000-0005-0000-0000-000038060000}"/>
    <cellStyle name="Обычный 6 9 2" xfId="1614" xr:uid="{00000000-0005-0000-0000-000039060000}"/>
    <cellStyle name="Обычный 60" xfId="1615" xr:uid="{00000000-0005-0000-0000-00003A060000}"/>
    <cellStyle name="Обычный 60 2" xfId="1616" xr:uid="{00000000-0005-0000-0000-00003B060000}"/>
    <cellStyle name="Обычный 61" xfId="1617" xr:uid="{00000000-0005-0000-0000-00003C060000}"/>
    <cellStyle name="Обычный 61 2" xfId="1618" xr:uid="{00000000-0005-0000-0000-00003D060000}"/>
    <cellStyle name="Обычный 62" xfId="1619" xr:uid="{00000000-0005-0000-0000-00003E060000}"/>
    <cellStyle name="Обычный 63" xfId="1620" xr:uid="{00000000-0005-0000-0000-00003F060000}"/>
    <cellStyle name="Обычный 64" xfId="1621" xr:uid="{00000000-0005-0000-0000-000040060000}"/>
    <cellStyle name="Обычный 65" xfId="1622" xr:uid="{00000000-0005-0000-0000-000041060000}"/>
    <cellStyle name="Обычный 66" xfId="1623" xr:uid="{00000000-0005-0000-0000-000042060000}"/>
    <cellStyle name="Обычный 67" xfId="1624" xr:uid="{00000000-0005-0000-0000-000043060000}"/>
    <cellStyle name="Обычный 68" xfId="1625" xr:uid="{00000000-0005-0000-0000-000044060000}"/>
    <cellStyle name="Обычный 69" xfId="1626" xr:uid="{00000000-0005-0000-0000-000045060000}"/>
    <cellStyle name="Обычный 7" xfId="1" xr:uid="{00000000-0005-0000-0000-000046060000}"/>
    <cellStyle name="Обычный 7 10" xfId="1627" xr:uid="{00000000-0005-0000-0000-000047060000}"/>
    <cellStyle name="Обычный 7 10 2" xfId="1628" xr:uid="{00000000-0005-0000-0000-000048060000}"/>
    <cellStyle name="Обычный 7 10 2 2" xfId="1629" xr:uid="{00000000-0005-0000-0000-000049060000}"/>
    <cellStyle name="Обычный 7 10 3" xfId="1630" xr:uid="{00000000-0005-0000-0000-00004A060000}"/>
    <cellStyle name="Обычный 7 2" xfId="50" xr:uid="{00000000-0005-0000-0000-00004B060000}"/>
    <cellStyle name="Обычный 7 2 2" xfId="1632" xr:uid="{00000000-0005-0000-0000-00004C060000}"/>
    <cellStyle name="Обычный 7 2 2 2" xfId="1633" xr:uid="{00000000-0005-0000-0000-00004D060000}"/>
    <cellStyle name="Обычный 7 2 3" xfId="1634" xr:uid="{00000000-0005-0000-0000-00004E060000}"/>
    <cellStyle name="Обычный 7 2 4" xfId="1635" xr:uid="{00000000-0005-0000-0000-00004F060000}"/>
    <cellStyle name="Обычный 7 2 5" xfId="1636" xr:uid="{00000000-0005-0000-0000-000050060000}"/>
    <cellStyle name="Обычный 7 2 6" xfId="1631" xr:uid="{00000000-0005-0000-0000-000051060000}"/>
    <cellStyle name="Обычный 7 3" xfId="68" xr:uid="{00000000-0005-0000-0000-000052060000}"/>
    <cellStyle name="Обычный 7 3 2" xfId="1637" xr:uid="{00000000-0005-0000-0000-000053060000}"/>
    <cellStyle name="Обычный 7 3 3" xfId="1638" xr:uid="{00000000-0005-0000-0000-000054060000}"/>
    <cellStyle name="Обычный 7 3 4" xfId="1639" xr:uid="{00000000-0005-0000-0000-000055060000}"/>
    <cellStyle name="Обычный 7 3 5" xfId="1640" xr:uid="{00000000-0005-0000-0000-000056060000}"/>
    <cellStyle name="Обычный 7 4" xfId="1641" xr:uid="{00000000-0005-0000-0000-000057060000}"/>
    <cellStyle name="Обычный 7 4 2" xfId="1642" xr:uid="{00000000-0005-0000-0000-000058060000}"/>
    <cellStyle name="Обычный 7 5" xfId="1643" xr:uid="{00000000-0005-0000-0000-000059060000}"/>
    <cellStyle name="Обычный 7 53" xfId="1644" xr:uid="{00000000-0005-0000-0000-00005A060000}"/>
    <cellStyle name="Обычный 7 6" xfId="81" xr:uid="{00000000-0005-0000-0000-00005B060000}"/>
    <cellStyle name="Обычный 70" xfId="1645" xr:uid="{00000000-0005-0000-0000-00005C060000}"/>
    <cellStyle name="Обычный 71" xfId="1646" xr:uid="{00000000-0005-0000-0000-00005D060000}"/>
    <cellStyle name="Обычный 72" xfId="1647" xr:uid="{00000000-0005-0000-0000-00005E060000}"/>
    <cellStyle name="Обычный 73" xfId="1648" xr:uid="{00000000-0005-0000-0000-00005F060000}"/>
    <cellStyle name="Обычный 74" xfId="1649" xr:uid="{00000000-0005-0000-0000-000060060000}"/>
    <cellStyle name="Обычный 75" xfId="1650" xr:uid="{00000000-0005-0000-0000-000061060000}"/>
    <cellStyle name="Обычный 76" xfId="1651" xr:uid="{00000000-0005-0000-0000-000062060000}"/>
    <cellStyle name="Обычный 77" xfId="1652" xr:uid="{00000000-0005-0000-0000-000063060000}"/>
    <cellStyle name="Обычный 78" xfId="1653" xr:uid="{00000000-0005-0000-0000-000064060000}"/>
    <cellStyle name="Обычный 79" xfId="1654" xr:uid="{00000000-0005-0000-0000-000065060000}"/>
    <cellStyle name="Обычный 8" xfId="51" xr:uid="{00000000-0005-0000-0000-000066060000}"/>
    <cellStyle name="Обычный 8 2" xfId="1655" xr:uid="{00000000-0005-0000-0000-000067060000}"/>
    <cellStyle name="Обычный 8 2 2" xfId="1656" xr:uid="{00000000-0005-0000-0000-000068060000}"/>
    <cellStyle name="Обычный 8 2 3" xfId="1657" xr:uid="{00000000-0005-0000-0000-000069060000}"/>
    <cellStyle name="Обычный 8 3" xfId="1658" xr:uid="{00000000-0005-0000-0000-00006A060000}"/>
    <cellStyle name="Обычный 8 3 2" xfId="1659" xr:uid="{00000000-0005-0000-0000-00006B060000}"/>
    <cellStyle name="Обычный 8 3 3" xfId="1660" xr:uid="{00000000-0005-0000-0000-00006C060000}"/>
    <cellStyle name="Обычный 80" xfId="1661" xr:uid="{00000000-0005-0000-0000-00006D060000}"/>
    <cellStyle name="Обычный 81" xfId="1662" xr:uid="{00000000-0005-0000-0000-00006E060000}"/>
    <cellStyle name="Обычный 82" xfId="1663" xr:uid="{00000000-0005-0000-0000-00006F060000}"/>
    <cellStyle name="Обычный 83" xfId="1664" xr:uid="{00000000-0005-0000-0000-000070060000}"/>
    <cellStyle name="Обычный 84" xfId="1665" xr:uid="{00000000-0005-0000-0000-000071060000}"/>
    <cellStyle name="Обычный 85" xfId="1666" xr:uid="{00000000-0005-0000-0000-000072060000}"/>
    <cellStyle name="Обычный 86" xfId="1667" xr:uid="{00000000-0005-0000-0000-000073060000}"/>
    <cellStyle name="Обычный 87" xfId="1668" xr:uid="{00000000-0005-0000-0000-000074060000}"/>
    <cellStyle name="Обычный 88" xfId="1669" xr:uid="{00000000-0005-0000-0000-000075060000}"/>
    <cellStyle name="Обычный 89" xfId="1670" xr:uid="{00000000-0005-0000-0000-000076060000}"/>
    <cellStyle name="Обычный 9" xfId="1671" xr:uid="{00000000-0005-0000-0000-000077060000}"/>
    <cellStyle name="Обычный 9 2" xfId="1672" xr:uid="{00000000-0005-0000-0000-000078060000}"/>
    <cellStyle name="Обычный 9 2 2" xfId="1673" xr:uid="{00000000-0005-0000-0000-000079060000}"/>
    <cellStyle name="Обычный 9 2 2 2 2 2" xfId="1674" xr:uid="{00000000-0005-0000-0000-00007A060000}"/>
    <cellStyle name="Обычный 9 2 2 2 2 2 2" xfId="1675" xr:uid="{00000000-0005-0000-0000-00007B060000}"/>
    <cellStyle name="Обычный 9 2 2 2 2 2 2 2" xfId="1676" xr:uid="{00000000-0005-0000-0000-00007C060000}"/>
    <cellStyle name="Обычный 9 2 2 2 2 2 3" xfId="1677" xr:uid="{00000000-0005-0000-0000-00007D060000}"/>
    <cellStyle name="Обычный 9 3" xfId="1678" xr:uid="{00000000-0005-0000-0000-00007E060000}"/>
    <cellStyle name="Обычный 9 4" xfId="1679" xr:uid="{00000000-0005-0000-0000-00007F060000}"/>
    <cellStyle name="Обычный 9 5" xfId="1680" xr:uid="{00000000-0005-0000-0000-000080060000}"/>
    <cellStyle name="Обычный 90" xfId="1681" xr:uid="{00000000-0005-0000-0000-000081060000}"/>
    <cellStyle name="Обычный 91" xfId="1682" xr:uid="{00000000-0005-0000-0000-000082060000}"/>
    <cellStyle name="Обычный 92" xfId="1683" xr:uid="{00000000-0005-0000-0000-000083060000}"/>
    <cellStyle name="Обычный 93" xfId="1684" xr:uid="{00000000-0005-0000-0000-000084060000}"/>
    <cellStyle name="Обычный 94" xfId="1685" xr:uid="{00000000-0005-0000-0000-000085060000}"/>
    <cellStyle name="Обычный 95" xfId="1686" xr:uid="{00000000-0005-0000-0000-000086060000}"/>
    <cellStyle name="Обычный 96" xfId="1687" xr:uid="{00000000-0005-0000-0000-000087060000}"/>
    <cellStyle name="Обычный 97" xfId="1688" xr:uid="{00000000-0005-0000-0000-000088060000}"/>
    <cellStyle name="Обычный 98" xfId="1689" xr:uid="{00000000-0005-0000-0000-000089060000}"/>
    <cellStyle name="Обычный 99" xfId="1690" xr:uid="{00000000-0005-0000-0000-00008A060000}"/>
    <cellStyle name="Плохой 2" xfId="52" xr:uid="{00000000-0005-0000-0000-00008C060000}"/>
    <cellStyle name="Плохой 2 2" xfId="1691" xr:uid="{00000000-0005-0000-0000-00008D060000}"/>
    <cellStyle name="Плохой 3" xfId="1692" xr:uid="{00000000-0005-0000-0000-00008E060000}"/>
    <cellStyle name="Плохой 3 2" xfId="1693" xr:uid="{00000000-0005-0000-0000-00008F060000}"/>
    <cellStyle name="Плохой 4" xfId="1694" xr:uid="{00000000-0005-0000-0000-000090060000}"/>
    <cellStyle name="Пояснение 2" xfId="53" xr:uid="{00000000-0005-0000-0000-000091060000}"/>
    <cellStyle name="Пояснение 2 2" xfId="1695" xr:uid="{00000000-0005-0000-0000-000092060000}"/>
    <cellStyle name="Пояснение 3" xfId="1696" xr:uid="{00000000-0005-0000-0000-000093060000}"/>
    <cellStyle name="Пояснение 4" xfId="1697" xr:uid="{00000000-0005-0000-0000-000094060000}"/>
    <cellStyle name="Примечание 2" xfId="54" xr:uid="{00000000-0005-0000-0000-000095060000}"/>
    <cellStyle name="Примечание 2 2" xfId="1699" xr:uid="{00000000-0005-0000-0000-000096060000}"/>
    <cellStyle name="Примечание 2 2 2" xfId="1700" xr:uid="{00000000-0005-0000-0000-000097060000}"/>
    <cellStyle name="Примечание 2 3" xfId="1701" xr:uid="{00000000-0005-0000-0000-000098060000}"/>
    <cellStyle name="Примечание 2 4" xfId="1702" xr:uid="{00000000-0005-0000-0000-000099060000}"/>
    <cellStyle name="Примечание 2 5" xfId="1703" xr:uid="{00000000-0005-0000-0000-00009A060000}"/>
    <cellStyle name="Примечание 2 6" xfId="1903" xr:uid="{00000000-0005-0000-0000-00009B060000}"/>
    <cellStyle name="Примечание 2 7" xfId="1698" xr:uid="{00000000-0005-0000-0000-00009C060000}"/>
    <cellStyle name="Примечание 3" xfId="1704" xr:uid="{00000000-0005-0000-0000-00009D060000}"/>
    <cellStyle name="Примечание 3 2" xfId="1705" xr:uid="{00000000-0005-0000-0000-00009E060000}"/>
    <cellStyle name="Примечание 3 2 2 2 2" xfId="1706" xr:uid="{00000000-0005-0000-0000-00009F060000}"/>
    <cellStyle name="Примечание 4" xfId="1707" xr:uid="{00000000-0005-0000-0000-0000A0060000}"/>
    <cellStyle name="Примечание 4 2" xfId="1708" xr:uid="{00000000-0005-0000-0000-0000A1060000}"/>
    <cellStyle name="Процентный" xfId="1908" builtinId="5"/>
    <cellStyle name="Процентный 10" xfId="1709" xr:uid="{00000000-0005-0000-0000-0000A2060000}"/>
    <cellStyle name="Процентный 11" xfId="1710" xr:uid="{00000000-0005-0000-0000-0000A3060000}"/>
    <cellStyle name="Процентный 12" xfId="1711" xr:uid="{00000000-0005-0000-0000-0000A4060000}"/>
    <cellStyle name="Процентный 13" xfId="1712" xr:uid="{00000000-0005-0000-0000-0000A5060000}"/>
    <cellStyle name="Процентный 14" xfId="1713" xr:uid="{00000000-0005-0000-0000-0000A6060000}"/>
    <cellStyle name="Процентный 2" xfId="63" xr:uid="{00000000-0005-0000-0000-0000A7060000}"/>
    <cellStyle name="Процентный 2 2" xfId="1714" xr:uid="{00000000-0005-0000-0000-0000A8060000}"/>
    <cellStyle name="Процентный 2 2 2" xfId="1715" xr:uid="{00000000-0005-0000-0000-0000A9060000}"/>
    <cellStyle name="Процентный 2 3" xfId="1905" xr:uid="{00000000-0005-0000-0000-0000AA060000}"/>
    <cellStyle name="Процентный 2 4" xfId="92" xr:uid="{00000000-0005-0000-0000-0000AB060000}"/>
    <cellStyle name="Процентный 3" xfId="64" xr:uid="{00000000-0005-0000-0000-0000AC060000}"/>
    <cellStyle name="Процентный 3 2" xfId="1717" xr:uid="{00000000-0005-0000-0000-0000AD060000}"/>
    <cellStyle name="Процентный 3 3" xfId="1718" xr:uid="{00000000-0005-0000-0000-0000AE060000}"/>
    <cellStyle name="Процентный 3 4" xfId="1906" xr:uid="{00000000-0005-0000-0000-0000AF060000}"/>
    <cellStyle name="Процентный 3 5" xfId="1716" xr:uid="{00000000-0005-0000-0000-0000B0060000}"/>
    <cellStyle name="Процентный 4" xfId="1719" xr:uid="{00000000-0005-0000-0000-0000B1060000}"/>
    <cellStyle name="Процентный 5" xfId="1720" xr:uid="{00000000-0005-0000-0000-0000B2060000}"/>
    <cellStyle name="Процентный 6" xfId="1721" xr:uid="{00000000-0005-0000-0000-0000B3060000}"/>
    <cellStyle name="Процентный 7" xfId="1722" xr:uid="{00000000-0005-0000-0000-0000B4060000}"/>
    <cellStyle name="Процентный 8" xfId="1723" xr:uid="{00000000-0005-0000-0000-0000B5060000}"/>
    <cellStyle name="Процентный 9" xfId="1724" xr:uid="{00000000-0005-0000-0000-0000B6060000}"/>
    <cellStyle name="Сверхулин" xfId="1725" xr:uid="{00000000-0005-0000-0000-0000B7060000}"/>
    <cellStyle name="Связанная ячейка 2" xfId="55" xr:uid="{00000000-0005-0000-0000-0000B8060000}"/>
    <cellStyle name="Связанная ячейка 2 2" xfId="1726" xr:uid="{00000000-0005-0000-0000-0000B9060000}"/>
    <cellStyle name="Связанная ячейка 3" xfId="1727" xr:uid="{00000000-0005-0000-0000-0000BA060000}"/>
    <cellStyle name="Связанная ячейка 4" xfId="1728" xr:uid="{00000000-0005-0000-0000-0000BB060000}"/>
    <cellStyle name="Стиль 1" xfId="65" xr:uid="{00000000-0005-0000-0000-0000BC060000}"/>
    <cellStyle name="Стиль 1 10" xfId="1730" xr:uid="{00000000-0005-0000-0000-0000BD060000}"/>
    <cellStyle name="Стиль 1 11" xfId="1731" xr:uid="{00000000-0005-0000-0000-0000BE060000}"/>
    <cellStyle name="Стиль 1 12" xfId="1732" xr:uid="{00000000-0005-0000-0000-0000BF060000}"/>
    <cellStyle name="Стиль 1 13" xfId="1733" xr:uid="{00000000-0005-0000-0000-0000C0060000}"/>
    <cellStyle name="Стиль 1 14" xfId="1734" xr:uid="{00000000-0005-0000-0000-0000C1060000}"/>
    <cellStyle name="Стиль 1 15" xfId="1735" xr:uid="{00000000-0005-0000-0000-0000C2060000}"/>
    <cellStyle name="Стиль 1 16" xfId="1736" xr:uid="{00000000-0005-0000-0000-0000C3060000}"/>
    <cellStyle name="Стиль 1 17" xfId="1737" xr:uid="{00000000-0005-0000-0000-0000C4060000}"/>
    <cellStyle name="Стиль 1 18" xfId="1738" xr:uid="{00000000-0005-0000-0000-0000C5060000}"/>
    <cellStyle name="Стиль 1 19" xfId="1739" xr:uid="{00000000-0005-0000-0000-0000C6060000}"/>
    <cellStyle name="Стиль 1 2" xfId="1740" xr:uid="{00000000-0005-0000-0000-0000C7060000}"/>
    <cellStyle name="Стиль 1 2 2" xfId="1741" xr:uid="{00000000-0005-0000-0000-0000C8060000}"/>
    <cellStyle name="Стиль 1 20" xfId="1742" xr:uid="{00000000-0005-0000-0000-0000C9060000}"/>
    <cellStyle name="Стиль 1 21" xfId="1743" xr:uid="{00000000-0005-0000-0000-0000CA060000}"/>
    <cellStyle name="Стиль 1 22" xfId="1744" xr:uid="{00000000-0005-0000-0000-0000CB060000}"/>
    <cellStyle name="Стиль 1 23" xfId="1745" xr:uid="{00000000-0005-0000-0000-0000CC060000}"/>
    <cellStyle name="Стиль 1 24" xfId="1746" xr:uid="{00000000-0005-0000-0000-0000CD060000}"/>
    <cellStyle name="Стиль 1 25" xfId="1747" xr:uid="{00000000-0005-0000-0000-0000CE060000}"/>
    <cellStyle name="Стиль 1 26" xfId="1748" xr:uid="{00000000-0005-0000-0000-0000CF060000}"/>
    <cellStyle name="Стиль 1 27" xfId="1749" xr:uid="{00000000-0005-0000-0000-0000D0060000}"/>
    <cellStyle name="Стиль 1 28" xfId="1750" xr:uid="{00000000-0005-0000-0000-0000D1060000}"/>
    <cellStyle name="Стиль 1 29" xfId="1751" xr:uid="{00000000-0005-0000-0000-0000D2060000}"/>
    <cellStyle name="Стиль 1 3" xfId="1752" xr:uid="{00000000-0005-0000-0000-0000D3060000}"/>
    <cellStyle name="Стиль 1 3 2" xfId="1753" xr:uid="{00000000-0005-0000-0000-0000D4060000}"/>
    <cellStyle name="Стиль 1 3 3" xfId="1754" xr:uid="{00000000-0005-0000-0000-0000D5060000}"/>
    <cellStyle name="Стиль 1 30" xfId="1755" xr:uid="{00000000-0005-0000-0000-0000D6060000}"/>
    <cellStyle name="Стиль 1 31" xfId="1756" xr:uid="{00000000-0005-0000-0000-0000D7060000}"/>
    <cellStyle name="Стиль 1 32" xfId="1757" xr:uid="{00000000-0005-0000-0000-0000D8060000}"/>
    <cellStyle name="Стиль 1 33" xfId="1758" xr:uid="{00000000-0005-0000-0000-0000D9060000}"/>
    <cellStyle name="Стиль 1 34" xfId="1759" xr:uid="{00000000-0005-0000-0000-0000DA060000}"/>
    <cellStyle name="Стиль 1 35" xfId="1729" xr:uid="{00000000-0005-0000-0000-0000DB060000}"/>
    <cellStyle name="Стиль 1 4" xfId="74" xr:uid="{00000000-0005-0000-0000-0000DC060000}"/>
    <cellStyle name="Стиль 1 4 2" xfId="1760" xr:uid="{00000000-0005-0000-0000-0000DD060000}"/>
    <cellStyle name="Стиль 1 4 3" xfId="73" xr:uid="{00000000-0005-0000-0000-0000DE060000}"/>
    <cellStyle name="Стиль 1 4 4" xfId="1761" xr:uid="{00000000-0005-0000-0000-0000DF060000}"/>
    <cellStyle name="Стиль 1 5" xfId="1762" xr:uid="{00000000-0005-0000-0000-0000E0060000}"/>
    <cellStyle name="Стиль 1 5 2" xfId="1763" xr:uid="{00000000-0005-0000-0000-0000E1060000}"/>
    <cellStyle name="Стиль 1 5 3" xfId="1764" xr:uid="{00000000-0005-0000-0000-0000E2060000}"/>
    <cellStyle name="Стиль 1 5 4" xfId="1765" xr:uid="{00000000-0005-0000-0000-0000E3060000}"/>
    <cellStyle name="Стиль 1 6" xfId="1766" xr:uid="{00000000-0005-0000-0000-0000E4060000}"/>
    <cellStyle name="Стиль 1 6 2" xfId="1767" xr:uid="{00000000-0005-0000-0000-0000E5060000}"/>
    <cellStyle name="Стиль 1 6 3" xfId="1768" xr:uid="{00000000-0005-0000-0000-0000E6060000}"/>
    <cellStyle name="Стиль 1 7" xfId="1769" xr:uid="{00000000-0005-0000-0000-0000E7060000}"/>
    <cellStyle name="Стиль 1 7 2" xfId="1770" xr:uid="{00000000-0005-0000-0000-0000E8060000}"/>
    <cellStyle name="Стиль 1 8" xfId="1771" xr:uid="{00000000-0005-0000-0000-0000E9060000}"/>
    <cellStyle name="Стиль 1 8 2" xfId="1772" xr:uid="{00000000-0005-0000-0000-0000EA060000}"/>
    <cellStyle name="Стиль 1 9" xfId="1773" xr:uid="{00000000-0005-0000-0000-0000EB060000}"/>
    <cellStyle name="Стиль 1__отчёт" xfId="1774" xr:uid="{00000000-0005-0000-0000-0000EC060000}"/>
    <cellStyle name="ТаблицаТекст" xfId="1775" xr:uid="{00000000-0005-0000-0000-0000ED060000}"/>
    <cellStyle name="Текст предупреждения 2" xfId="56" xr:uid="{00000000-0005-0000-0000-0000EE060000}"/>
    <cellStyle name="Текст предупреждения 2 2" xfId="1776" xr:uid="{00000000-0005-0000-0000-0000EF060000}"/>
    <cellStyle name="Текст предупреждения 3" xfId="1777" xr:uid="{00000000-0005-0000-0000-0000F0060000}"/>
    <cellStyle name="Текст предупреждения 4" xfId="1778" xr:uid="{00000000-0005-0000-0000-0000F1060000}"/>
    <cellStyle name="Тысячи [0]_Chart1 (Sales &amp; Costs)" xfId="1779" xr:uid="{00000000-0005-0000-0000-0000F2060000}"/>
    <cellStyle name="Тысячи_Chart1 (Sales &amp; Costs)" xfId="1780" xr:uid="{00000000-0005-0000-0000-0000F3060000}"/>
    <cellStyle name="Финансовый 10" xfId="1781" xr:uid="{00000000-0005-0000-0000-0000F4060000}"/>
    <cellStyle name="Финансовый 10 2" xfId="1782" xr:uid="{00000000-0005-0000-0000-0000F5060000}"/>
    <cellStyle name="Финансовый 10 3" xfId="1783" xr:uid="{00000000-0005-0000-0000-0000F6060000}"/>
    <cellStyle name="Финансовый 10 4" xfId="1784" xr:uid="{00000000-0005-0000-0000-0000F7060000}"/>
    <cellStyle name="Финансовый 11" xfId="1785" xr:uid="{00000000-0005-0000-0000-0000F8060000}"/>
    <cellStyle name="Финансовый 11 2" xfId="1786" xr:uid="{00000000-0005-0000-0000-0000F9060000}"/>
    <cellStyle name="Финансовый 11 3" xfId="1787" xr:uid="{00000000-0005-0000-0000-0000FA060000}"/>
    <cellStyle name="Финансовый 11 4" xfId="1788" xr:uid="{00000000-0005-0000-0000-0000FB060000}"/>
    <cellStyle name="Финансовый 12" xfId="1789" xr:uid="{00000000-0005-0000-0000-0000FC060000}"/>
    <cellStyle name="Финансовый 12 2" xfId="1790" xr:uid="{00000000-0005-0000-0000-0000FD060000}"/>
    <cellStyle name="Финансовый 12 3" xfId="1791" xr:uid="{00000000-0005-0000-0000-0000FE060000}"/>
    <cellStyle name="Финансовый 12 4" xfId="1792" xr:uid="{00000000-0005-0000-0000-0000FF060000}"/>
    <cellStyle name="Финансовый 13" xfId="1793" xr:uid="{00000000-0005-0000-0000-000000070000}"/>
    <cellStyle name="Финансовый 13 2" xfId="1794" xr:uid="{00000000-0005-0000-0000-000001070000}"/>
    <cellStyle name="Финансовый 13 3" xfId="1795" xr:uid="{00000000-0005-0000-0000-000002070000}"/>
    <cellStyle name="Финансовый 13 4" xfId="1796" xr:uid="{00000000-0005-0000-0000-000003070000}"/>
    <cellStyle name="Финансовый 14" xfId="1797" xr:uid="{00000000-0005-0000-0000-000004070000}"/>
    <cellStyle name="Финансовый 14 2" xfId="1798" xr:uid="{00000000-0005-0000-0000-000005070000}"/>
    <cellStyle name="Финансовый 14 3" xfId="1799" xr:uid="{00000000-0005-0000-0000-000006070000}"/>
    <cellStyle name="Финансовый 14 4" xfId="1800" xr:uid="{00000000-0005-0000-0000-000007070000}"/>
    <cellStyle name="Финансовый 15" xfId="1801" xr:uid="{00000000-0005-0000-0000-000008070000}"/>
    <cellStyle name="Финансовый 15 2" xfId="1802" xr:uid="{00000000-0005-0000-0000-000009070000}"/>
    <cellStyle name="Финансовый 15 3" xfId="1803" xr:uid="{00000000-0005-0000-0000-00000A070000}"/>
    <cellStyle name="Финансовый 15 4" xfId="1804" xr:uid="{00000000-0005-0000-0000-00000B070000}"/>
    <cellStyle name="Финансовый 16" xfId="1805" xr:uid="{00000000-0005-0000-0000-00000C070000}"/>
    <cellStyle name="Финансовый 16 2" xfId="1806" xr:uid="{00000000-0005-0000-0000-00000D070000}"/>
    <cellStyle name="Финансовый 16 3" xfId="1807" xr:uid="{00000000-0005-0000-0000-00000E070000}"/>
    <cellStyle name="Финансовый 16 4" xfId="1808" xr:uid="{00000000-0005-0000-0000-00000F070000}"/>
    <cellStyle name="Финансовый 17" xfId="1809" xr:uid="{00000000-0005-0000-0000-000010070000}"/>
    <cellStyle name="Финансовый 17 2" xfId="1810" xr:uid="{00000000-0005-0000-0000-000011070000}"/>
    <cellStyle name="Финансовый 17 3" xfId="1811" xr:uid="{00000000-0005-0000-0000-000012070000}"/>
    <cellStyle name="Финансовый 17 4" xfId="1812" xr:uid="{00000000-0005-0000-0000-000013070000}"/>
    <cellStyle name="Финансовый 18" xfId="1813" xr:uid="{00000000-0005-0000-0000-000014070000}"/>
    <cellStyle name="Финансовый 18 2" xfId="1814" xr:uid="{00000000-0005-0000-0000-000015070000}"/>
    <cellStyle name="Финансовый 19" xfId="1815" xr:uid="{00000000-0005-0000-0000-000016070000}"/>
    <cellStyle name="Финансовый 19 2" xfId="1816" xr:uid="{00000000-0005-0000-0000-000017070000}"/>
    <cellStyle name="Финансовый 2" xfId="57" xr:uid="{00000000-0005-0000-0000-000018070000}"/>
    <cellStyle name="Финансовый 2 10" xfId="1817" xr:uid="{00000000-0005-0000-0000-000019070000}"/>
    <cellStyle name="Финансовый 2 11" xfId="76" xr:uid="{00000000-0005-0000-0000-00001A070000}"/>
    <cellStyle name="Финансовый 2 14 2" xfId="1907" xr:uid="{00000000-0005-0000-0000-00001B070000}"/>
    <cellStyle name="Финансовый 2 2" xfId="80" xr:uid="{00000000-0005-0000-0000-00001C070000}"/>
    <cellStyle name="Финансовый 2 2 2" xfId="1818" xr:uid="{00000000-0005-0000-0000-00001D070000}"/>
    <cellStyle name="Финансовый 2 2 2 2 2" xfId="58" xr:uid="{00000000-0005-0000-0000-00001E070000}"/>
    <cellStyle name="Финансовый 2 3" xfId="1819" xr:uid="{00000000-0005-0000-0000-00001F070000}"/>
    <cellStyle name="Финансовый 2 3 2" xfId="1820" xr:uid="{00000000-0005-0000-0000-000020070000}"/>
    <cellStyle name="Финансовый 2 3 3" xfId="1821" xr:uid="{00000000-0005-0000-0000-000021070000}"/>
    <cellStyle name="Финансовый 2 4" xfId="1822" xr:uid="{00000000-0005-0000-0000-000022070000}"/>
    <cellStyle name="Финансовый 2 4 2" xfId="1823" xr:uid="{00000000-0005-0000-0000-000023070000}"/>
    <cellStyle name="Финансовый 2 4 5" xfId="1895" xr:uid="{00000000-0005-0000-0000-000024070000}"/>
    <cellStyle name="Финансовый 2 5" xfId="1824" xr:uid="{00000000-0005-0000-0000-000025070000}"/>
    <cellStyle name="Финансовый 2 5 2" xfId="1825" xr:uid="{00000000-0005-0000-0000-000026070000}"/>
    <cellStyle name="Финансовый 2 6" xfId="1826" xr:uid="{00000000-0005-0000-0000-000027070000}"/>
    <cellStyle name="Финансовый 2 7" xfId="1827" xr:uid="{00000000-0005-0000-0000-000028070000}"/>
    <cellStyle name="Финансовый 2 7 2" xfId="1828" xr:uid="{00000000-0005-0000-0000-000029070000}"/>
    <cellStyle name="Финансовый 2 7 3" xfId="1829" xr:uid="{00000000-0005-0000-0000-00002A070000}"/>
    <cellStyle name="Финансовый 2 8" xfId="1830" xr:uid="{00000000-0005-0000-0000-00002B070000}"/>
    <cellStyle name="Финансовый 2 9" xfId="1831" xr:uid="{00000000-0005-0000-0000-00002C070000}"/>
    <cellStyle name="Финансовый 20" xfId="1832" xr:uid="{00000000-0005-0000-0000-00002D070000}"/>
    <cellStyle name="Финансовый 20 2" xfId="1833" xr:uid="{00000000-0005-0000-0000-00002E070000}"/>
    <cellStyle name="Финансовый 21" xfId="1834" xr:uid="{00000000-0005-0000-0000-00002F070000}"/>
    <cellStyle name="Финансовый 21 2" xfId="1835" xr:uid="{00000000-0005-0000-0000-000030070000}"/>
    <cellStyle name="Финансовый 22" xfId="1836" xr:uid="{00000000-0005-0000-0000-000031070000}"/>
    <cellStyle name="Финансовый 23" xfId="1837" xr:uid="{00000000-0005-0000-0000-000032070000}"/>
    <cellStyle name="Финансовый 24" xfId="67" xr:uid="{00000000-0005-0000-0000-000033070000}"/>
    <cellStyle name="Финансовый 24 2 2" xfId="86" xr:uid="{00000000-0005-0000-0000-000034070000}"/>
    <cellStyle name="Финансовый 24 3" xfId="72" xr:uid="{00000000-0005-0000-0000-000035070000}"/>
    <cellStyle name="Финансовый 24 4" xfId="79" xr:uid="{00000000-0005-0000-0000-000036070000}"/>
    <cellStyle name="Финансовый 24 4 2" xfId="1838" xr:uid="{00000000-0005-0000-0000-000037070000}"/>
    <cellStyle name="Финансовый 24 4 3" xfId="1839" xr:uid="{00000000-0005-0000-0000-000038070000}"/>
    <cellStyle name="Финансовый 24 5 2" xfId="70" xr:uid="{00000000-0005-0000-0000-000039070000}"/>
    <cellStyle name="Финансовый 24 5 2 2" xfId="1840" xr:uid="{00000000-0005-0000-0000-00003A070000}"/>
    <cellStyle name="Финансовый 24 5 2 2 2" xfId="1841" xr:uid="{00000000-0005-0000-0000-00003B070000}"/>
    <cellStyle name="Финансовый 24 5 2 3" xfId="1842" xr:uid="{00000000-0005-0000-0000-00003C070000}"/>
    <cellStyle name="Финансовый 24 5 2 4" xfId="1843" xr:uid="{00000000-0005-0000-0000-00003D070000}"/>
    <cellStyle name="Финансовый 3" xfId="59" xr:uid="{00000000-0005-0000-0000-00003E070000}"/>
    <cellStyle name="Финансовый 3 2" xfId="1844" xr:uid="{00000000-0005-0000-0000-00003F070000}"/>
    <cellStyle name="Финансовый 3 3" xfId="1845" xr:uid="{00000000-0005-0000-0000-000040070000}"/>
    <cellStyle name="Финансовый 3 4" xfId="1846" xr:uid="{00000000-0005-0000-0000-000041070000}"/>
    <cellStyle name="Финансовый 3 5" xfId="1847" xr:uid="{00000000-0005-0000-0000-000042070000}"/>
    <cellStyle name="Финансовый 3 6" xfId="1848" xr:uid="{00000000-0005-0000-0000-000043070000}"/>
    <cellStyle name="Финансовый 3 7" xfId="1904" xr:uid="{00000000-0005-0000-0000-000044070000}"/>
    <cellStyle name="Финансовый 3 8" xfId="82" xr:uid="{00000000-0005-0000-0000-000045070000}"/>
    <cellStyle name="Финансовый 4" xfId="1849" xr:uid="{00000000-0005-0000-0000-000046070000}"/>
    <cellStyle name="Финансовый 4 2" xfId="1850" xr:uid="{00000000-0005-0000-0000-000047070000}"/>
    <cellStyle name="Финансовый 4 3" xfId="1851" xr:uid="{00000000-0005-0000-0000-000048070000}"/>
    <cellStyle name="Финансовый 4 4" xfId="1852" xr:uid="{00000000-0005-0000-0000-000049070000}"/>
    <cellStyle name="Финансовый 5" xfId="1853" xr:uid="{00000000-0005-0000-0000-00004A070000}"/>
    <cellStyle name="Финансовый 5 2" xfId="1854" xr:uid="{00000000-0005-0000-0000-00004B070000}"/>
    <cellStyle name="Финансовый 5 2 2" xfId="1855" xr:uid="{00000000-0005-0000-0000-00004C070000}"/>
    <cellStyle name="Финансовый 5 3" xfId="1856" xr:uid="{00000000-0005-0000-0000-00004D070000}"/>
    <cellStyle name="Финансовый 5 4" xfId="1857" xr:uid="{00000000-0005-0000-0000-00004E070000}"/>
    <cellStyle name="Финансовый 6" xfId="1858" xr:uid="{00000000-0005-0000-0000-00004F070000}"/>
    <cellStyle name="Финансовый 6 2" xfId="1859" xr:uid="{00000000-0005-0000-0000-000050070000}"/>
    <cellStyle name="Финансовый 6 3" xfId="1860" xr:uid="{00000000-0005-0000-0000-000051070000}"/>
    <cellStyle name="Финансовый 6 4" xfId="1861" xr:uid="{00000000-0005-0000-0000-000052070000}"/>
    <cellStyle name="Финансовый 7" xfId="1862" xr:uid="{00000000-0005-0000-0000-000053070000}"/>
    <cellStyle name="Финансовый 7 2" xfId="1863" xr:uid="{00000000-0005-0000-0000-000054070000}"/>
    <cellStyle name="Финансовый 7 3" xfId="1864" xr:uid="{00000000-0005-0000-0000-000055070000}"/>
    <cellStyle name="Финансовый 7 4" xfId="1865" xr:uid="{00000000-0005-0000-0000-000056070000}"/>
    <cellStyle name="Финансовый 8" xfId="1866" xr:uid="{00000000-0005-0000-0000-000057070000}"/>
    <cellStyle name="Финансовый 8 2" xfId="1867" xr:uid="{00000000-0005-0000-0000-000058070000}"/>
    <cellStyle name="Финансовый 8 3" xfId="1868" xr:uid="{00000000-0005-0000-0000-000059070000}"/>
    <cellStyle name="Финансовый 8 4" xfId="1869" xr:uid="{00000000-0005-0000-0000-00005A070000}"/>
    <cellStyle name="Финансовый 9" xfId="1870" xr:uid="{00000000-0005-0000-0000-00005B070000}"/>
    <cellStyle name="Финансовый 9 2" xfId="1871" xr:uid="{00000000-0005-0000-0000-00005C070000}"/>
    <cellStyle name="Финансовый 9 3" xfId="1872" xr:uid="{00000000-0005-0000-0000-00005D070000}"/>
    <cellStyle name="Финансовый 9 4" xfId="1873" xr:uid="{00000000-0005-0000-0000-00005E070000}"/>
    <cellStyle name="Хороший 2" xfId="60" xr:uid="{00000000-0005-0000-0000-00005F070000}"/>
    <cellStyle name="Хороший 2 2" xfId="1874" xr:uid="{00000000-0005-0000-0000-000060070000}"/>
    <cellStyle name="Хороший 3" xfId="1875" xr:uid="{00000000-0005-0000-0000-000061070000}"/>
    <cellStyle name="Хороший 3 2" xfId="1876" xr:uid="{00000000-0005-0000-0000-000062070000}"/>
    <cellStyle name="Хороший 4" xfId="1877" xr:uid="{00000000-0005-0000-0000-000063070000}"/>
    <cellStyle name="Хороший 4 2" xfId="1878" xr:uid="{00000000-0005-0000-0000-000064070000}"/>
    <cellStyle name="㼿㼿" xfId="1879" xr:uid="{00000000-0005-0000-0000-000065070000}"/>
    <cellStyle name="㼿㼿?" xfId="1880" xr:uid="{00000000-0005-0000-0000-000066070000}"/>
    <cellStyle name="㼿㼿_Укрупненный р расчет _1" xfId="1881" xr:uid="{00000000-0005-0000-0000-000067070000}"/>
    <cellStyle name="㼿㼿㼿" xfId="1882" xr:uid="{00000000-0005-0000-0000-000068070000}"/>
    <cellStyle name="㼿㼿㼿?" xfId="1883" xr:uid="{00000000-0005-0000-0000-000069070000}"/>
    <cellStyle name="㼿㼿㼿_Укрупненный расчет  Волод._1" xfId="1884" xr:uid="{00000000-0005-0000-0000-00006A070000}"/>
    <cellStyle name="㼿㼿㼿㼿" xfId="1885" xr:uid="{00000000-0005-0000-0000-00006B070000}"/>
    <cellStyle name="㼿㼿㼿㼿?" xfId="1886" xr:uid="{00000000-0005-0000-0000-00006C070000}"/>
    <cellStyle name="㼿㼿㼿㼿_Укрупненный р расчет _2" xfId="1887" xr:uid="{00000000-0005-0000-0000-00006D070000}"/>
    <cellStyle name="㼿㼿㼿㼿㼿" xfId="1888" xr:uid="{00000000-0005-0000-0000-00006E070000}"/>
    <cellStyle name="㼿㼿㼿㼿㼿?" xfId="1889" xr:uid="{00000000-0005-0000-0000-00006F070000}"/>
    <cellStyle name="㼿㼿㼿㼿㼿_Укрупненный р расчет _5" xfId="1890" xr:uid="{00000000-0005-0000-0000-000070070000}"/>
    <cellStyle name="㼿㼿㼿㼿㼿㼿?" xfId="1891" xr:uid="{00000000-0005-0000-0000-000071070000}"/>
    <cellStyle name="㼿㼿㼿㼿㼿㼿㼿㼿" xfId="1892" xr:uid="{00000000-0005-0000-0000-000072070000}"/>
    <cellStyle name="㼿㼿㼿㼿㼿㼿㼿㼿㼿" xfId="1893" xr:uid="{00000000-0005-0000-0000-000073070000}"/>
    <cellStyle name="㼿㼿㼿㼿㼿㼿㼿㼿㼿㼿" xfId="1894" xr:uid="{00000000-0005-0000-0000-00007407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017-4A93-88E0-0B078C8EA55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017-4A93-88E0-0B078C8EA557}"/>
            </c:ext>
          </c:extLst>
        </c:ser>
        <c:dLbls>
          <c:showLegendKey val="0"/>
          <c:showVal val="0"/>
          <c:showCatName val="0"/>
          <c:showSerName val="0"/>
          <c:showPercent val="0"/>
          <c:showBubbleSize val="0"/>
        </c:dLbls>
        <c:smooth val="0"/>
        <c:axId val="133132672"/>
        <c:axId val="133134208"/>
      </c:lineChart>
      <c:catAx>
        <c:axId val="133132672"/>
        <c:scaling>
          <c:orientation val="minMax"/>
        </c:scaling>
        <c:delete val="0"/>
        <c:axPos val="b"/>
        <c:numFmt formatCode="General" sourceLinked="1"/>
        <c:majorTickMark val="out"/>
        <c:minorTickMark val="none"/>
        <c:tickLblPos val="nextTo"/>
        <c:crossAx val="133134208"/>
        <c:crosses val="autoZero"/>
        <c:auto val="1"/>
        <c:lblAlgn val="ctr"/>
        <c:lblOffset val="100"/>
        <c:noMultiLvlLbl val="0"/>
      </c:catAx>
      <c:valAx>
        <c:axId val="1331342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3132672"/>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4.bin"/><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 Id="rId5" Type="http://schemas.openxmlformats.org/officeDocument/2006/relationships/printerSettings" Target="../printerSettings/printerSettings56.bin"/><Relationship Id="rId4" Type="http://schemas.openxmlformats.org/officeDocument/2006/relationships/printerSettings" Target="../printerSettings/printerSettings5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drawing" Target="../drawings/drawing1.xml"/><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C38" sqref="C3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3" t="s">
        <v>67</v>
      </c>
    </row>
    <row r="2" spans="1:22" s="7" customFormat="1" ht="18.75" customHeight="1" x14ac:dyDescent="0.3">
      <c r="A2" s="13"/>
      <c r="C2" s="11" t="s">
        <v>9</v>
      </c>
    </row>
    <row r="3" spans="1:22" s="7" customFormat="1" ht="18.75" x14ac:dyDescent="0.3">
      <c r="A3" s="12"/>
      <c r="C3" s="11" t="s">
        <v>484</v>
      </c>
    </row>
    <row r="4" spans="1:22" s="7" customFormat="1" ht="18.75" x14ac:dyDescent="0.3">
      <c r="A4" s="12"/>
      <c r="H4" s="11"/>
    </row>
    <row r="5" spans="1:22" s="7" customFormat="1" ht="15.75" x14ac:dyDescent="0.25">
      <c r="A5" s="182" t="s">
        <v>491</v>
      </c>
      <c r="B5" s="182"/>
      <c r="C5" s="182"/>
      <c r="D5" s="93"/>
      <c r="E5" s="93"/>
      <c r="F5" s="93"/>
      <c r="G5" s="93"/>
      <c r="H5" s="93"/>
      <c r="I5" s="93"/>
      <c r="J5" s="93"/>
    </row>
    <row r="6" spans="1:22" s="7" customFormat="1" ht="18.75" x14ac:dyDescent="0.3">
      <c r="A6" s="12"/>
      <c r="H6" s="11"/>
    </row>
    <row r="7" spans="1:22" s="7" customFormat="1" ht="18.75" x14ac:dyDescent="0.2">
      <c r="A7" s="186" t="s">
        <v>8</v>
      </c>
      <c r="B7" s="186"/>
      <c r="C7" s="186"/>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87" t="s">
        <v>482</v>
      </c>
      <c r="B9" s="187"/>
      <c r="C9" s="187"/>
      <c r="D9" s="6"/>
      <c r="E9" s="6"/>
      <c r="F9" s="6"/>
      <c r="G9" s="6"/>
      <c r="H9" s="6"/>
      <c r="I9" s="9"/>
      <c r="J9" s="9"/>
      <c r="K9" s="9"/>
      <c r="L9" s="9"/>
      <c r="M9" s="9"/>
      <c r="N9" s="9"/>
      <c r="O9" s="9"/>
      <c r="P9" s="9"/>
      <c r="Q9" s="9"/>
      <c r="R9" s="9"/>
      <c r="S9" s="9"/>
      <c r="T9" s="9"/>
      <c r="U9" s="9"/>
      <c r="V9" s="9"/>
    </row>
    <row r="10" spans="1:22" s="7" customFormat="1" ht="18.75" x14ac:dyDescent="0.2">
      <c r="A10" s="183" t="s">
        <v>7</v>
      </c>
      <c r="B10" s="183"/>
      <c r="C10" s="183"/>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88" t="s">
        <v>489</v>
      </c>
      <c r="B12" s="188"/>
      <c r="C12" s="188"/>
      <c r="D12" s="6"/>
      <c r="E12" s="6"/>
      <c r="F12" s="6"/>
      <c r="G12" s="6"/>
      <c r="H12" s="6"/>
      <c r="I12" s="9"/>
      <c r="J12" s="9"/>
      <c r="K12" s="9"/>
      <c r="L12" s="9"/>
      <c r="M12" s="9"/>
      <c r="N12" s="9"/>
      <c r="O12" s="9"/>
      <c r="P12" s="9"/>
      <c r="Q12" s="9"/>
      <c r="R12" s="9"/>
      <c r="S12" s="9"/>
      <c r="T12" s="9"/>
      <c r="U12" s="9"/>
      <c r="V12" s="9"/>
    </row>
    <row r="13" spans="1:22" s="7" customFormat="1" ht="18.75" x14ac:dyDescent="0.2">
      <c r="A13" s="189" t="s">
        <v>6</v>
      </c>
      <c r="B13" s="189"/>
      <c r="C13" s="189"/>
      <c r="D13" s="4"/>
      <c r="E13" s="4"/>
      <c r="F13" s="4"/>
      <c r="G13" s="4"/>
      <c r="H13" s="4"/>
      <c r="I13" s="9"/>
      <c r="J13" s="9"/>
      <c r="K13" s="9"/>
      <c r="L13" s="9"/>
      <c r="M13" s="9"/>
      <c r="N13" s="9"/>
      <c r="O13" s="9"/>
      <c r="P13" s="9"/>
      <c r="Q13" s="9"/>
      <c r="R13" s="9"/>
      <c r="S13" s="9"/>
      <c r="T13" s="9"/>
      <c r="U13" s="9"/>
      <c r="V13" s="9"/>
    </row>
    <row r="14" spans="1:22" s="7" customFormat="1" ht="15.75" customHeight="1" x14ac:dyDescent="0.2">
      <c r="A14" s="98"/>
      <c r="B14" s="98"/>
      <c r="C14" s="98"/>
      <c r="D14" s="3"/>
      <c r="E14" s="3"/>
      <c r="F14" s="3"/>
      <c r="G14" s="3"/>
      <c r="H14" s="3"/>
      <c r="I14" s="3"/>
      <c r="J14" s="3"/>
      <c r="K14" s="3"/>
      <c r="L14" s="3"/>
      <c r="M14" s="3"/>
      <c r="N14" s="3"/>
      <c r="O14" s="3"/>
      <c r="P14" s="3"/>
      <c r="Q14" s="3"/>
      <c r="R14" s="3"/>
      <c r="S14" s="3"/>
      <c r="T14" s="3"/>
      <c r="U14" s="3"/>
      <c r="V14" s="3"/>
    </row>
    <row r="15" spans="1:22" s="2" customFormat="1" ht="26.25" customHeight="1" x14ac:dyDescent="0.2">
      <c r="A15" s="190" t="s">
        <v>561</v>
      </c>
      <c r="B15" s="191"/>
      <c r="C15" s="191"/>
      <c r="D15" s="6"/>
      <c r="E15" s="6"/>
      <c r="F15" s="6"/>
      <c r="G15" s="6"/>
      <c r="H15" s="6"/>
      <c r="I15" s="6"/>
      <c r="J15" s="6"/>
      <c r="K15" s="6"/>
      <c r="L15" s="6"/>
      <c r="M15" s="6"/>
      <c r="N15" s="6"/>
      <c r="O15" s="6"/>
      <c r="P15" s="6"/>
      <c r="Q15" s="6"/>
      <c r="R15" s="6"/>
      <c r="S15" s="6"/>
      <c r="T15" s="6"/>
      <c r="U15" s="6"/>
      <c r="V15" s="6"/>
    </row>
    <row r="16" spans="1:22" s="2" customFormat="1" ht="15" customHeight="1" x14ac:dyDescent="0.2">
      <c r="A16" s="183" t="s">
        <v>5</v>
      </c>
      <c r="B16" s="183"/>
      <c r="C16" s="18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84" t="s">
        <v>456</v>
      </c>
      <c r="B18" s="185"/>
      <c r="C18" s="18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05" t="s">
        <v>4</v>
      </c>
      <c r="B20" s="108" t="s">
        <v>65</v>
      </c>
      <c r="C20" s="106" t="s">
        <v>64</v>
      </c>
      <c r="D20" s="4"/>
      <c r="E20" s="4"/>
      <c r="F20" s="4"/>
      <c r="G20" s="4"/>
      <c r="H20" s="4"/>
      <c r="I20" s="3"/>
      <c r="J20" s="3"/>
      <c r="K20" s="3"/>
      <c r="L20" s="3"/>
      <c r="M20" s="3"/>
      <c r="N20" s="3"/>
      <c r="O20" s="3"/>
      <c r="P20" s="3"/>
      <c r="Q20" s="3"/>
      <c r="R20" s="3"/>
      <c r="S20" s="3"/>
    </row>
    <row r="21" spans="1:22" s="2" customFormat="1" ht="16.5" customHeight="1" x14ac:dyDescent="0.2">
      <c r="A21" s="106">
        <v>1</v>
      </c>
      <c r="B21" s="108">
        <v>2</v>
      </c>
      <c r="C21" s="106">
        <v>3</v>
      </c>
      <c r="D21" s="4"/>
      <c r="E21" s="4"/>
      <c r="F21" s="4"/>
      <c r="G21" s="4"/>
      <c r="H21" s="4"/>
      <c r="I21" s="3"/>
      <c r="J21" s="3"/>
      <c r="K21" s="3"/>
      <c r="L21" s="3"/>
      <c r="M21" s="3"/>
      <c r="N21" s="3"/>
      <c r="O21" s="3"/>
      <c r="P21" s="3"/>
      <c r="Q21" s="3"/>
      <c r="R21" s="3"/>
      <c r="S21" s="3"/>
    </row>
    <row r="22" spans="1:22" s="2" customFormat="1" ht="39" customHeight="1" x14ac:dyDescent="0.2">
      <c r="A22" s="109" t="s">
        <v>63</v>
      </c>
      <c r="B22" s="110" t="s">
        <v>313</v>
      </c>
      <c r="C22" s="111" t="s">
        <v>492</v>
      </c>
      <c r="D22" s="4"/>
      <c r="E22" s="4"/>
      <c r="F22" s="4"/>
      <c r="G22" s="4"/>
      <c r="H22" s="4"/>
      <c r="I22" s="3"/>
      <c r="J22" s="3"/>
      <c r="K22" s="3"/>
      <c r="L22" s="3"/>
      <c r="M22" s="3"/>
      <c r="N22" s="3"/>
      <c r="O22" s="3"/>
      <c r="P22" s="3"/>
      <c r="Q22" s="3"/>
      <c r="R22" s="3"/>
      <c r="S22" s="3"/>
    </row>
    <row r="23" spans="1:22" s="2" customFormat="1" ht="69" customHeight="1" x14ac:dyDescent="0.2">
      <c r="A23" s="109" t="s">
        <v>62</v>
      </c>
      <c r="B23" s="112" t="s">
        <v>493</v>
      </c>
      <c r="C23" s="107" t="s">
        <v>501</v>
      </c>
      <c r="D23" s="4"/>
      <c r="E23" s="4"/>
      <c r="F23" s="4"/>
      <c r="G23" s="4"/>
      <c r="H23" s="4"/>
      <c r="I23" s="3"/>
      <c r="J23" s="3"/>
      <c r="K23" s="3"/>
      <c r="L23" s="3"/>
      <c r="M23" s="3"/>
      <c r="N23" s="3"/>
      <c r="O23" s="3"/>
      <c r="P23" s="3"/>
      <c r="Q23" s="3"/>
      <c r="R23" s="3"/>
      <c r="S23" s="3"/>
    </row>
    <row r="24" spans="1:22" s="2" customFormat="1" ht="22.5" customHeight="1" x14ac:dyDescent="0.2">
      <c r="A24" s="179"/>
      <c r="B24" s="180"/>
      <c r="C24" s="181"/>
      <c r="D24" s="4"/>
      <c r="E24" s="4"/>
      <c r="F24" s="4"/>
      <c r="G24" s="4"/>
      <c r="H24" s="4"/>
      <c r="I24" s="3"/>
      <c r="J24" s="3"/>
      <c r="K24" s="3"/>
      <c r="L24" s="3"/>
      <c r="M24" s="3"/>
      <c r="N24" s="3"/>
      <c r="O24" s="3"/>
      <c r="P24" s="3"/>
      <c r="Q24" s="3"/>
      <c r="R24" s="3"/>
      <c r="S24" s="3"/>
    </row>
    <row r="25" spans="1:22" s="17" customFormat="1" ht="58.5" customHeight="1" x14ac:dyDescent="0.2">
      <c r="A25" s="109" t="s">
        <v>61</v>
      </c>
      <c r="B25" s="113" t="s">
        <v>406</v>
      </c>
      <c r="C25" s="106" t="s">
        <v>494</v>
      </c>
      <c r="D25" s="19"/>
      <c r="E25" s="19"/>
      <c r="F25" s="19"/>
      <c r="G25" s="19"/>
      <c r="H25" s="18"/>
      <c r="I25" s="18"/>
      <c r="J25" s="18"/>
      <c r="K25" s="18"/>
      <c r="L25" s="18"/>
      <c r="M25" s="18"/>
      <c r="N25" s="18"/>
      <c r="O25" s="18"/>
      <c r="P25" s="18"/>
      <c r="Q25" s="18"/>
      <c r="R25" s="18"/>
    </row>
    <row r="26" spans="1:22" s="17" customFormat="1" ht="42.75" customHeight="1" x14ac:dyDescent="0.2">
      <c r="A26" s="109" t="s">
        <v>60</v>
      </c>
      <c r="B26" s="113" t="s">
        <v>73</v>
      </c>
      <c r="C26" s="106" t="s">
        <v>495</v>
      </c>
      <c r="D26" s="19"/>
      <c r="E26" s="19"/>
      <c r="F26" s="19"/>
      <c r="G26" s="19"/>
      <c r="H26" s="18"/>
      <c r="I26" s="18"/>
      <c r="J26" s="18"/>
      <c r="K26" s="18"/>
      <c r="L26" s="18"/>
      <c r="M26" s="18"/>
      <c r="N26" s="18"/>
      <c r="O26" s="18"/>
      <c r="P26" s="18"/>
      <c r="Q26" s="18"/>
      <c r="R26" s="18"/>
    </row>
    <row r="27" spans="1:22" s="17" customFormat="1" ht="51.75" customHeight="1" x14ac:dyDescent="0.2">
      <c r="A27" s="109" t="s">
        <v>58</v>
      </c>
      <c r="B27" s="113" t="s">
        <v>72</v>
      </c>
      <c r="C27" s="106" t="s">
        <v>483</v>
      </c>
      <c r="D27" s="19"/>
      <c r="E27" s="19"/>
      <c r="F27" s="19"/>
      <c r="G27" s="19"/>
      <c r="H27" s="18"/>
      <c r="I27" s="18"/>
      <c r="J27" s="18"/>
      <c r="K27" s="18"/>
      <c r="L27" s="18"/>
      <c r="M27" s="18"/>
      <c r="N27" s="18"/>
      <c r="O27" s="18"/>
      <c r="P27" s="18"/>
      <c r="Q27" s="18"/>
      <c r="R27" s="18"/>
    </row>
    <row r="28" spans="1:22" s="17" customFormat="1" ht="42.75" customHeight="1" x14ac:dyDescent="0.2">
      <c r="A28" s="109" t="s">
        <v>57</v>
      </c>
      <c r="B28" s="113" t="s">
        <v>407</v>
      </c>
      <c r="C28" s="106" t="s">
        <v>473</v>
      </c>
      <c r="D28" s="19"/>
      <c r="E28" s="19"/>
      <c r="F28" s="19"/>
      <c r="G28" s="19"/>
      <c r="H28" s="18"/>
      <c r="I28" s="18"/>
      <c r="J28" s="18"/>
      <c r="K28" s="18"/>
      <c r="L28" s="18"/>
      <c r="M28" s="18"/>
      <c r="N28" s="18"/>
      <c r="O28" s="18"/>
      <c r="P28" s="18"/>
      <c r="Q28" s="18"/>
      <c r="R28" s="18"/>
    </row>
    <row r="29" spans="1:22" s="17" customFormat="1" ht="51.75" customHeight="1" x14ac:dyDescent="0.2">
      <c r="A29" s="109" t="s">
        <v>55</v>
      </c>
      <c r="B29" s="113" t="s">
        <v>408</v>
      </c>
      <c r="C29" s="106" t="s">
        <v>473</v>
      </c>
      <c r="D29" s="19"/>
      <c r="E29" s="19"/>
      <c r="F29" s="19"/>
      <c r="G29" s="19"/>
      <c r="H29" s="18"/>
      <c r="I29" s="18"/>
      <c r="J29" s="18"/>
      <c r="K29" s="18"/>
      <c r="L29" s="18"/>
      <c r="M29" s="18"/>
      <c r="N29" s="18"/>
      <c r="O29" s="18"/>
      <c r="P29" s="18"/>
      <c r="Q29" s="18"/>
      <c r="R29" s="18"/>
    </row>
    <row r="30" spans="1:22" s="17" customFormat="1" ht="51.75" customHeight="1" x14ac:dyDescent="0.2">
      <c r="A30" s="109" t="s">
        <v>53</v>
      </c>
      <c r="B30" s="113" t="s">
        <v>409</v>
      </c>
      <c r="C30" s="106" t="s">
        <v>473</v>
      </c>
      <c r="D30" s="19"/>
      <c r="E30" s="19"/>
      <c r="F30" s="19"/>
      <c r="G30" s="19"/>
      <c r="H30" s="18"/>
      <c r="I30" s="18"/>
      <c r="J30" s="18"/>
      <c r="K30" s="18"/>
      <c r="L30" s="18"/>
      <c r="M30" s="18"/>
      <c r="N30" s="18"/>
      <c r="O30" s="18"/>
      <c r="P30" s="18"/>
      <c r="Q30" s="18"/>
      <c r="R30" s="18"/>
    </row>
    <row r="31" spans="1:22" s="17" customFormat="1" ht="51.75" customHeight="1" x14ac:dyDescent="0.2">
      <c r="A31" s="109" t="s">
        <v>71</v>
      </c>
      <c r="B31" s="113" t="s">
        <v>410</v>
      </c>
      <c r="C31" s="106" t="s">
        <v>473</v>
      </c>
      <c r="D31" s="19"/>
      <c r="E31" s="19"/>
      <c r="F31" s="19"/>
      <c r="G31" s="19"/>
      <c r="H31" s="18"/>
      <c r="I31" s="18"/>
      <c r="J31" s="18"/>
      <c r="K31" s="18"/>
      <c r="L31" s="18"/>
      <c r="M31" s="18"/>
      <c r="N31" s="18"/>
      <c r="O31" s="18"/>
      <c r="P31" s="18"/>
      <c r="Q31" s="18"/>
      <c r="R31" s="18"/>
    </row>
    <row r="32" spans="1:22" s="17" customFormat="1" ht="51.75" customHeight="1" x14ac:dyDescent="0.2">
      <c r="A32" s="109" t="s">
        <v>69</v>
      </c>
      <c r="B32" s="113" t="s">
        <v>411</v>
      </c>
      <c r="C32" s="106" t="s">
        <v>473</v>
      </c>
      <c r="D32" s="19"/>
      <c r="E32" s="19"/>
      <c r="F32" s="19"/>
      <c r="G32" s="19"/>
      <c r="H32" s="18"/>
      <c r="I32" s="18"/>
      <c r="J32" s="18"/>
      <c r="K32" s="18"/>
      <c r="L32" s="18"/>
      <c r="M32" s="18"/>
      <c r="N32" s="18"/>
      <c r="O32" s="18"/>
      <c r="P32" s="18"/>
      <c r="Q32" s="18"/>
      <c r="R32" s="18"/>
    </row>
    <row r="33" spans="1:18" s="17" customFormat="1" ht="101.25" customHeight="1" x14ac:dyDescent="0.2">
      <c r="A33" s="109" t="s">
        <v>68</v>
      </c>
      <c r="B33" s="113" t="s">
        <v>412</v>
      </c>
      <c r="C33" s="106" t="s">
        <v>477</v>
      </c>
      <c r="D33" s="19"/>
      <c r="E33" s="19"/>
      <c r="F33" s="19"/>
      <c r="G33" s="19"/>
      <c r="H33" s="18"/>
      <c r="I33" s="18"/>
      <c r="J33" s="18"/>
      <c r="K33" s="18"/>
      <c r="L33" s="18"/>
      <c r="M33" s="18"/>
      <c r="N33" s="18"/>
      <c r="O33" s="18"/>
      <c r="P33" s="18"/>
      <c r="Q33" s="18"/>
      <c r="R33" s="18"/>
    </row>
    <row r="34" spans="1:18" ht="111" customHeight="1" x14ac:dyDescent="0.25">
      <c r="A34" s="109" t="s">
        <v>426</v>
      </c>
      <c r="B34" s="113" t="s">
        <v>413</v>
      </c>
      <c r="C34" s="106" t="s">
        <v>473</v>
      </c>
    </row>
    <row r="35" spans="1:18" ht="58.5" customHeight="1" x14ac:dyDescent="0.25">
      <c r="A35" s="109" t="s">
        <v>416</v>
      </c>
      <c r="B35" s="113" t="s">
        <v>70</v>
      </c>
      <c r="C35" s="106" t="s">
        <v>473</v>
      </c>
    </row>
    <row r="36" spans="1:18" ht="51.75" customHeight="1" x14ac:dyDescent="0.25">
      <c r="A36" s="109" t="s">
        <v>427</v>
      </c>
      <c r="B36" s="113" t="s">
        <v>414</v>
      </c>
      <c r="C36" s="106" t="s">
        <v>473</v>
      </c>
    </row>
    <row r="37" spans="1:18" ht="43.5" customHeight="1" x14ac:dyDescent="0.25">
      <c r="A37" s="109" t="s">
        <v>417</v>
      </c>
      <c r="B37" s="113" t="s">
        <v>415</v>
      </c>
      <c r="C37" s="106" t="s">
        <v>498</v>
      </c>
    </row>
    <row r="38" spans="1:18" ht="43.5" customHeight="1" x14ac:dyDescent="0.25">
      <c r="A38" s="109" t="s">
        <v>428</v>
      </c>
      <c r="B38" s="113" t="s">
        <v>226</v>
      </c>
      <c r="C38" s="106" t="s">
        <v>473</v>
      </c>
    </row>
    <row r="39" spans="1:18" ht="23.25" customHeight="1" x14ac:dyDescent="0.25">
      <c r="A39" s="179"/>
      <c r="B39" s="180"/>
      <c r="C39" s="181"/>
    </row>
    <row r="40" spans="1:18" ht="63" x14ac:dyDescent="0.25">
      <c r="A40" s="109" t="s">
        <v>418</v>
      </c>
      <c r="B40" s="113" t="s">
        <v>469</v>
      </c>
      <c r="C40" s="114" t="s">
        <v>502</v>
      </c>
    </row>
    <row r="41" spans="1:18" ht="105.75" customHeight="1" x14ac:dyDescent="0.25">
      <c r="A41" s="109" t="s">
        <v>429</v>
      </c>
      <c r="B41" s="113" t="s">
        <v>451</v>
      </c>
      <c r="C41" s="107" t="s">
        <v>475</v>
      </c>
    </row>
    <row r="42" spans="1:18" ht="83.25" customHeight="1" x14ac:dyDescent="0.25">
      <c r="A42" s="109" t="s">
        <v>419</v>
      </c>
      <c r="B42" s="113" t="s">
        <v>466</v>
      </c>
      <c r="C42" s="107" t="s">
        <v>475</v>
      </c>
    </row>
    <row r="43" spans="1:18" ht="186" customHeight="1" x14ac:dyDescent="0.25">
      <c r="A43" s="109" t="s">
        <v>432</v>
      </c>
      <c r="B43" s="113" t="s">
        <v>433</v>
      </c>
      <c r="C43" s="107" t="s">
        <v>496</v>
      </c>
    </row>
    <row r="44" spans="1:18" ht="111" customHeight="1" x14ac:dyDescent="0.25">
      <c r="A44" s="109" t="s">
        <v>420</v>
      </c>
      <c r="B44" s="113" t="s">
        <v>457</v>
      </c>
      <c r="C44" s="107" t="s">
        <v>475</v>
      </c>
    </row>
    <row r="45" spans="1:18" ht="120" customHeight="1" x14ac:dyDescent="0.25">
      <c r="A45" s="109" t="s">
        <v>452</v>
      </c>
      <c r="B45" s="113" t="s">
        <v>458</v>
      </c>
      <c r="C45" s="118">
        <v>0.752</v>
      </c>
    </row>
    <row r="46" spans="1:18" ht="101.25" customHeight="1" x14ac:dyDescent="0.25">
      <c r="A46" s="109" t="s">
        <v>421</v>
      </c>
      <c r="B46" s="113" t="s">
        <v>459</v>
      </c>
      <c r="C46" s="107" t="s">
        <v>500</v>
      </c>
    </row>
    <row r="47" spans="1:18" ht="18.75" customHeight="1" x14ac:dyDescent="0.25">
      <c r="A47" s="179"/>
      <c r="B47" s="180"/>
      <c r="C47" s="181"/>
    </row>
    <row r="48" spans="1:18" ht="75.75" customHeight="1" x14ac:dyDescent="0.25">
      <c r="A48" s="109" t="s">
        <v>453</v>
      </c>
      <c r="B48" s="113" t="s">
        <v>467</v>
      </c>
      <c r="C48" s="115">
        <f>'6.2. Паспорт фин осв ввод'!AB24</f>
        <v>1.8513028</v>
      </c>
    </row>
    <row r="49" spans="1:3" ht="71.25" customHeight="1" x14ac:dyDescent="0.25">
      <c r="A49" s="109" t="s">
        <v>422</v>
      </c>
      <c r="B49" s="113" t="s">
        <v>468</v>
      </c>
      <c r="C49" s="115">
        <f>'6.2. Паспорт фин осв ввод'!AB30</f>
        <v>1.542754</v>
      </c>
    </row>
  </sheetData>
  <customSheetViews>
    <customSheetView guid="{B2156467-DABD-4AFC-BC18-E275263FEE82}" showPageBreaks="1" fitToPage="1" printArea="1" view="pageBreakPreview" topLeftCell="A3">
      <selection activeCell="A15" sqref="A15:C15"/>
      <pageMargins left="0.70866141732283472" right="0.70866141732283472" top="0.74803149606299213" bottom="0.74803149606299213" header="0.31496062992125984" footer="0.31496062992125984"/>
      <pageSetup paperSize="8" scale="48" orientation="portrait" r:id="rId1"/>
    </customSheetView>
    <customSheetView guid="{DE20B92D-B76C-4570-8CA1-DE4EE8DD0822}" showPageBreaks="1" fitToPage="1" printArea="1" view="pageBreakPreview" topLeftCell="A45">
      <selection activeCell="C48" sqref="C48"/>
      <pageMargins left="0.70866141732283472" right="0.70866141732283472" top="0.74803149606299213" bottom="0.74803149606299213" header="0.31496062992125984" footer="0.31496062992125984"/>
      <pageSetup paperSize="8" scale="32" orientation="portrait" r:id="rId2"/>
    </customSheetView>
    <customSheetView guid="{82706164-65D5-46C6-A482-3CEC2F6F0B86}" showPageBreaks="1" fitToPage="1" printArea="1" view="pageBreakPreview" topLeftCell="A45">
      <selection activeCell="C48" sqref="C48:C49"/>
      <pageMargins left="0.70866141732283472" right="0.70866141732283472" top="0.74803149606299213" bottom="0.74803149606299213" header="0.31496062992125984" footer="0.31496062992125984"/>
      <pageSetup paperSize="8" scale="32" orientation="portrait" r:id="rId3"/>
    </customSheetView>
    <customSheetView guid="{222FB211-2350-420C-BFE4-9DA8C9194F22}" scale="84" showPageBreaks="1" fitToPage="1" printArea="1" view="pageBreakPreview" topLeftCell="A5">
      <selection activeCell="C23" sqref="C23"/>
      <pageMargins left="0.70866141732283472" right="0.70866141732283472" top="0.74803149606299213" bottom="0.74803149606299213" header="0.31496062992125984" footer="0.31496062992125984"/>
      <pageSetup paperSize="8" scale="32" orientation="portrait" r:id="rId4"/>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6" zoomScale="85" zoomScaleNormal="85" zoomScaleSheetLayoutView="56" workbookViewId="0">
      <selection activeCell="H30" sqref="H30"/>
    </sheetView>
  </sheetViews>
  <sheetFormatPr defaultColWidth="9" defaultRowHeight="11.25" x14ac:dyDescent="0.2"/>
  <cols>
    <col min="1" max="1" width="9" style="139"/>
    <col min="2" max="2" width="40.5703125" style="139" customWidth="1"/>
    <col min="3" max="3" width="15.5703125" style="139" customWidth="1"/>
    <col min="4" max="8" width="20" style="139" customWidth="1"/>
    <col min="9" max="9" width="20" style="139" hidden="1" customWidth="1"/>
    <col min="10" max="10" width="20" style="139" customWidth="1"/>
    <col min="11" max="11" width="20" style="139" hidden="1" customWidth="1"/>
    <col min="12" max="12" width="20" style="139" customWidth="1"/>
    <col min="13" max="13" width="20" style="139" hidden="1" customWidth="1"/>
    <col min="14" max="14" width="20" style="139" customWidth="1"/>
    <col min="15" max="15" width="20" style="139" hidden="1" customWidth="1"/>
    <col min="16" max="16" width="20" style="139" customWidth="1"/>
    <col min="17" max="17" width="20" style="139" hidden="1" customWidth="1"/>
    <col min="18" max="18" width="20" style="139" customWidth="1"/>
    <col min="19" max="19" width="20" style="139" hidden="1" customWidth="1"/>
    <col min="20" max="20" width="20" style="139" customWidth="1"/>
    <col min="21" max="21" width="20" style="139" hidden="1" customWidth="1"/>
    <col min="22" max="22" width="20" style="139" customWidth="1"/>
    <col min="23" max="23" width="20" style="139" hidden="1" customWidth="1"/>
    <col min="24" max="24" width="20" style="139" customWidth="1"/>
    <col min="25" max="25" width="20" style="139" hidden="1" customWidth="1"/>
    <col min="26" max="26" width="20" style="139" customWidth="1"/>
    <col min="27" max="27" width="20" style="139" hidden="1" customWidth="1"/>
    <col min="28" max="29" width="20" style="139" customWidth="1"/>
    <col min="30" max="16384" width="9" style="142"/>
  </cols>
  <sheetData>
    <row r="1" spans="1:29" ht="15.95" customHeight="1" x14ac:dyDescent="0.25">
      <c r="C1" s="140" t="s">
        <v>525</v>
      </c>
      <c r="AC1" s="141" t="s">
        <v>67</v>
      </c>
    </row>
    <row r="2" spans="1:29" ht="15.95" customHeight="1" x14ac:dyDescent="0.25">
      <c r="C2" s="140" t="s">
        <v>525</v>
      </c>
      <c r="AC2" s="141" t="s">
        <v>9</v>
      </c>
    </row>
    <row r="3" spans="1:29" ht="15.95" customHeight="1" x14ac:dyDescent="0.25">
      <c r="C3" s="140" t="s">
        <v>525</v>
      </c>
      <c r="AC3" s="141" t="s">
        <v>66</v>
      </c>
    </row>
    <row r="4" spans="1:29" ht="15.95" customHeight="1" x14ac:dyDescent="0.25">
      <c r="A4" s="275" t="s">
        <v>491</v>
      </c>
      <c r="B4" s="275"/>
      <c r="C4" s="275"/>
      <c r="D4" s="275"/>
      <c r="E4" s="275"/>
      <c r="F4" s="275"/>
      <c r="G4" s="275"/>
      <c r="H4" s="275"/>
      <c r="I4" s="275"/>
      <c r="J4" s="275"/>
      <c r="K4" s="275"/>
      <c r="L4" s="275"/>
      <c r="M4" s="275"/>
      <c r="N4" s="275"/>
      <c r="O4" s="275"/>
      <c r="P4" s="275"/>
      <c r="Q4" s="275"/>
      <c r="R4" s="275"/>
      <c r="S4" s="275"/>
      <c r="T4" s="275"/>
      <c r="U4" s="275"/>
    </row>
    <row r="5" spans="1:29" ht="15.95" customHeight="1" x14ac:dyDescent="0.2"/>
    <row r="6" spans="1:29" ht="18.95" customHeight="1" x14ac:dyDescent="0.3">
      <c r="A6" s="276" t="s">
        <v>526</v>
      </c>
      <c r="B6" s="276"/>
      <c r="C6" s="276"/>
      <c r="D6" s="276"/>
      <c r="E6" s="276"/>
      <c r="F6" s="276"/>
      <c r="G6" s="276"/>
      <c r="H6" s="276"/>
      <c r="I6" s="276"/>
      <c r="J6" s="276"/>
      <c r="K6" s="276"/>
      <c r="L6" s="276"/>
      <c r="M6" s="276"/>
      <c r="N6" s="276"/>
      <c r="O6" s="276"/>
      <c r="P6" s="276"/>
      <c r="Q6" s="276"/>
      <c r="R6" s="276"/>
      <c r="S6" s="276"/>
      <c r="T6" s="276"/>
      <c r="U6" s="276"/>
    </row>
    <row r="7" spans="1:29" ht="15.95" customHeight="1" x14ac:dyDescent="0.2"/>
    <row r="8" spans="1:29" ht="15.95" customHeight="1" x14ac:dyDescent="0.25">
      <c r="A8" s="275" t="s">
        <v>527</v>
      </c>
      <c r="B8" s="275"/>
      <c r="C8" s="275"/>
      <c r="D8" s="275"/>
      <c r="E8" s="275"/>
      <c r="F8" s="275"/>
      <c r="G8" s="275"/>
      <c r="H8" s="275"/>
      <c r="I8" s="275"/>
      <c r="J8" s="275"/>
      <c r="K8" s="275"/>
      <c r="L8" s="275"/>
      <c r="M8" s="275"/>
      <c r="N8" s="275"/>
      <c r="O8" s="275"/>
      <c r="P8" s="275"/>
      <c r="Q8" s="275"/>
      <c r="R8" s="275"/>
      <c r="S8" s="275"/>
      <c r="T8" s="275"/>
      <c r="U8" s="275"/>
    </row>
    <row r="9" spans="1:29" ht="15.95" customHeight="1" x14ac:dyDescent="0.25">
      <c r="A9" s="277" t="s">
        <v>7</v>
      </c>
      <c r="B9" s="277"/>
      <c r="C9" s="277"/>
      <c r="D9" s="277"/>
      <c r="E9" s="277"/>
      <c r="F9" s="277"/>
      <c r="G9" s="277"/>
      <c r="H9" s="277"/>
      <c r="I9" s="277"/>
      <c r="J9" s="277"/>
      <c r="K9" s="277"/>
      <c r="L9" s="277"/>
      <c r="M9" s="277"/>
      <c r="N9" s="277"/>
      <c r="O9" s="277"/>
      <c r="P9" s="277"/>
      <c r="Q9" s="277"/>
      <c r="R9" s="277"/>
      <c r="S9" s="277"/>
      <c r="T9" s="277"/>
      <c r="U9" s="277"/>
    </row>
    <row r="10" spans="1:29" ht="15.95" customHeight="1" x14ac:dyDescent="0.2"/>
    <row r="11" spans="1:29" ht="15.95" customHeight="1" x14ac:dyDescent="0.25">
      <c r="A11" s="275" t="s">
        <v>489</v>
      </c>
      <c r="B11" s="275"/>
      <c r="C11" s="275"/>
      <c r="D11" s="275"/>
      <c r="E11" s="275"/>
      <c r="F11" s="275"/>
      <c r="G11" s="275"/>
      <c r="H11" s="275"/>
      <c r="I11" s="275"/>
      <c r="J11" s="275"/>
      <c r="K11" s="275"/>
      <c r="L11" s="275"/>
      <c r="M11" s="275"/>
      <c r="N11" s="275"/>
      <c r="O11" s="275"/>
      <c r="P11" s="275"/>
      <c r="Q11" s="275"/>
      <c r="R11" s="275"/>
      <c r="S11" s="275"/>
      <c r="T11" s="275"/>
      <c r="U11" s="275"/>
    </row>
    <row r="12" spans="1:29" ht="15.95" customHeight="1" x14ac:dyDescent="0.25">
      <c r="A12" s="277" t="s">
        <v>6</v>
      </c>
      <c r="B12" s="277"/>
      <c r="C12" s="277"/>
      <c r="D12" s="277"/>
      <c r="E12" s="277"/>
      <c r="F12" s="277"/>
      <c r="G12" s="277"/>
      <c r="H12" s="277"/>
      <c r="I12" s="277"/>
      <c r="J12" s="277"/>
      <c r="K12" s="277"/>
      <c r="L12" s="277"/>
      <c r="M12" s="277"/>
      <c r="N12" s="277"/>
      <c r="O12" s="277"/>
      <c r="P12" s="277"/>
      <c r="Q12" s="277"/>
      <c r="R12" s="277"/>
      <c r="S12" s="277"/>
      <c r="T12" s="277"/>
      <c r="U12" s="277"/>
    </row>
    <row r="13" spans="1:29" ht="15.95" customHeight="1" x14ac:dyDescent="0.2"/>
    <row r="14" spans="1:29" ht="33" customHeight="1" x14ac:dyDescent="0.25">
      <c r="A14" s="278" t="s">
        <v>561</v>
      </c>
      <c r="B14" s="278"/>
      <c r="C14" s="278"/>
      <c r="D14" s="278"/>
      <c r="E14" s="278"/>
      <c r="F14" s="278"/>
      <c r="G14" s="278"/>
      <c r="H14" s="278"/>
      <c r="I14" s="278"/>
      <c r="J14" s="278"/>
      <c r="K14" s="278"/>
      <c r="L14" s="278"/>
      <c r="M14" s="278"/>
      <c r="N14" s="278"/>
      <c r="O14" s="278"/>
      <c r="P14" s="278"/>
      <c r="Q14" s="278"/>
      <c r="R14" s="278"/>
      <c r="S14" s="278"/>
      <c r="T14" s="278"/>
      <c r="U14" s="278"/>
    </row>
    <row r="15" spans="1:29" ht="17.25" customHeight="1" x14ac:dyDescent="0.25">
      <c r="A15" s="277" t="s">
        <v>5</v>
      </c>
      <c r="B15" s="277"/>
      <c r="C15" s="277"/>
      <c r="D15" s="277"/>
      <c r="E15" s="277"/>
      <c r="F15" s="277"/>
      <c r="G15" s="277"/>
      <c r="H15" s="277"/>
      <c r="I15" s="277"/>
      <c r="J15" s="277"/>
      <c r="K15" s="277"/>
      <c r="L15" s="277"/>
      <c r="M15" s="277"/>
      <c r="N15" s="277"/>
      <c r="O15" s="277"/>
      <c r="P15" s="277"/>
      <c r="Q15" s="277"/>
      <c r="R15" s="277"/>
      <c r="S15" s="277"/>
      <c r="T15" s="277"/>
      <c r="U15" s="277"/>
    </row>
    <row r="16" spans="1:29" ht="14.25" customHeight="1" x14ac:dyDescent="0.2"/>
    <row r="17" spans="1:29" ht="27" customHeight="1" x14ac:dyDescent="0.2"/>
    <row r="18" spans="1:29" ht="18.95" customHeight="1" x14ac:dyDescent="0.3">
      <c r="A18" s="279" t="s">
        <v>441</v>
      </c>
      <c r="B18" s="279"/>
      <c r="C18" s="279"/>
      <c r="D18" s="279"/>
      <c r="E18" s="279"/>
      <c r="F18" s="279"/>
      <c r="G18" s="279"/>
      <c r="H18" s="279"/>
      <c r="I18" s="279"/>
      <c r="J18" s="279"/>
      <c r="K18" s="279"/>
      <c r="L18" s="279"/>
      <c r="M18" s="279"/>
      <c r="N18" s="279"/>
      <c r="O18" s="279"/>
      <c r="P18" s="279"/>
      <c r="Q18" s="279"/>
      <c r="R18" s="279"/>
      <c r="S18" s="279"/>
      <c r="T18" s="279"/>
      <c r="U18" s="279"/>
    </row>
    <row r="19" spans="1:29" ht="11.1" customHeight="1" x14ac:dyDescent="0.2"/>
    <row r="20" spans="1:29" ht="15" customHeight="1" x14ac:dyDescent="0.2">
      <c r="A20" s="281" t="s">
        <v>184</v>
      </c>
      <c r="B20" s="281" t="s">
        <v>183</v>
      </c>
      <c r="C20" s="281" t="s">
        <v>182</v>
      </c>
      <c r="D20" s="281"/>
      <c r="E20" s="281" t="s">
        <v>181</v>
      </c>
      <c r="F20" s="281"/>
      <c r="G20" s="281" t="s">
        <v>528</v>
      </c>
      <c r="H20" s="280" t="s">
        <v>479</v>
      </c>
      <c r="I20" s="280"/>
      <c r="J20" s="280"/>
      <c r="K20" s="280"/>
      <c r="L20" s="280" t="s">
        <v>480</v>
      </c>
      <c r="M20" s="280"/>
      <c r="N20" s="280"/>
      <c r="O20" s="280"/>
      <c r="P20" s="280" t="s">
        <v>481</v>
      </c>
      <c r="Q20" s="280"/>
      <c r="R20" s="280"/>
      <c r="S20" s="280"/>
      <c r="T20" s="280" t="s">
        <v>529</v>
      </c>
      <c r="U20" s="280"/>
      <c r="V20" s="280"/>
      <c r="W20" s="280"/>
      <c r="X20" s="280" t="s">
        <v>530</v>
      </c>
      <c r="Y20" s="280"/>
      <c r="Z20" s="280"/>
      <c r="AA20" s="280"/>
      <c r="AB20" s="281" t="s">
        <v>180</v>
      </c>
      <c r="AC20" s="281"/>
    </row>
    <row r="21" spans="1:29" ht="15" customHeight="1" x14ac:dyDescent="0.2">
      <c r="A21" s="284"/>
      <c r="B21" s="284"/>
      <c r="C21" s="282"/>
      <c r="D21" s="283"/>
      <c r="E21" s="282"/>
      <c r="F21" s="283"/>
      <c r="G21" s="284"/>
      <c r="H21" s="280" t="s">
        <v>1</v>
      </c>
      <c r="I21" s="280"/>
      <c r="J21" s="280" t="s">
        <v>179</v>
      </c>
      <c r="K21" s="280"/>
      <c r="L21" s="280" t="s">
        <v>1</v>
      </c>
      <c r="M21" s="280"/>
      <c r="N21" s="280" t="s">
        <v>179</v>
      </c>
      <c r="O21" s="280"/>
      <c r="P21" s="280" t="s">
        <v>1</v>
      </c>
      <c r="Q21" s="280"/>
      <c r="R21" s="280" t="s">
        <v>179</v>
      </c>
      <c r="S21" s="280"/>
      <c r="T21" s="280" t="s">
        <v>1</v>
      </c>
      <c r="U21" s="280"/>
      <c r="V21" s="280" t="s">
        <v>179</v>
      </c>
      <c r="W21" s="280"/>
      <c r="X21" s="280" t="s">
        <v>1</v>
      </c>
      <c r="Y21" s="280"/>
      <c r="Z21" s="280" t="s">
        <v>179</v>
      </c>
      <c r="AA21" s="280"/>
      <c r="AB21" s="282"/>
      <c r="AC21" s="283"/>
    </row>
    <row r="22" spans="1:29" ht="30.95" customHeight="1" x14ac:dyDescent="0.2">
      <c r="A22" s="285"/>
      <c r="B22" s="285"/>
      <c r="C22" s="143" t="s">
        <v>1</v>
      </c>
      <c r="D22" s="143" t="s">
        <v>179</v>
      </c>
      <c r="E22" s="143" t="s">
        <v>531</v>
      </c>
      <c r="F22" s="143" t="s">
        <v>532</v>
      </c>
      <c r="G22" s="285"/>
      <c r="H22" s="143" t="s">
        <v>423</v>
      </c>
      <c r="I22" s="143" t="s">
        <v>424</v>
      </c>
      <c r="J22" s="143" t="s">
        <v>423</v>
      </c>
      <c r="K22" s="143" t="s">
        <v>424</v>
      </c>
      <c r="L22" s="143" t="s">
        <v>423</v>
      </c>
      <c r="M22" s="143" t="s">
        <v>424</v>
      </c>
      <c r="N22" s="143" t="s">
        <v>423</v>
      </c>
      <c r="O22" s="143" t="s">
        <v>424</v>
      </c>
      <c r="P22" s="143" t="s">
        <v>423</v>
      </c>
      <c r="Q22" s="143" t="s">
        <v>424</v>
      </c>
      <c r="R22" s="143" t="s">
        <v>423</v>
      </c>
      <c r="S22" s="143" t="s">
        <v>424</v>
      </c>
      <c r="T22" s="143" t="s">
        <v>423</v>
      </c>
      <c r="U22" s="143" t="s">
        <v>424</v>
      </c>
      <c r="V22" s="143" t="s">
        <v>423</v>
      </c>
      <c r="W22" s="143" t="s">
        <v>424</v>
      </c>
      <c r="X22" s="143" t="s">
        <v>423</v>
      </c>
      <c r="Y22" s="143" t="s">
        <v>424</v>
      </c>
      <c r="Z22" s="143" t="s">
        <v>423</v>
      </c>
      <c r="AA22" s="143" t="s">
        <v>424</v>
      </c>
      <c r="AB22" s="143" t="s">
        <v>1</v>
      </c>
      <c r="AC22" s="143" t="s">
        <v>179</v>
      </c>
    </row>
    <row r="23" spans="1:29" ht="15" customHeight="1" x14ac:dyDescent="0.25">
      <c r="A23" s="144" t="s">
        <v>63</v>
      </c>
      <c r="B23" s="144" t="s">
        <v>62</v>
      </c>
      <c r="C23" s="144" t="s">
        <v>61</v>
      </c>
      <c r="D23" s="144" t="s">
        <v>60</v>
      </c>
      <c r="E23" s="144" t="s">
        <v>58</v>
      </c>
      <c r="F23" s="144" t="s">
        <v>57</v>
      </c>
      <c r="G23" s="144" t="s">
        <v>55</v>
      </c>
      <c r="H23" s="144" t="s">
        <v>53</v>
      </c>
      <c r="I23" s="144" t="s">
        <v>71</v>
      </c>
      <c r="J23" s="144" t="s">
        <v>69</v>
      </c>
      <c r="K23" s="144" t="s">
        <v>68</v>
      </c>
      <c r="L23" s="144" t="s">
        <v>426</v>
      </c>
      <c r="M23" s="144" t="s">
        <v>416</v>
      </c>
      <c r="N23" s="144" t="s">
        <v>427</v>
      </c>
      <c r="O23" s="144" t="s">
        <v>417</v>
      </c>
      <c r="P23" s="144" t="s">
        <v>428</v>
      </c>
      <c r="Q23" s="144" t="s">
        <v>418</v>
      </c>
      <c r="R23" s="144" t="s">
        <v>429</v>
      </c>
      <c r="S23" s="144" t="s">
        <v>419</v>
      </c>
      <c r="T23" s="144" t="s">
        <v>432</v>
      </c>
      <c r="U23" s="144" t="s">
        <v>420</v>
      </c>
      <c r="V23" s="144" t="s">
        <v>452</v>
      </c>
      <c r="W23" s="144" t="s">
        <v>421</v>
      </c>
      <c r="X23" s="144" t="s">
        <v>453</v>
      </c>
      <c r="Y23" s="144" t="s">
        <v>422</v>
      </c>
      <c r="Z23" s="144" t="s">
        <v>533</v>
      </c>
      <c r="AA23" s="144" t="s">
        <v>534</v>
      </c>
      <c r="AB23" s="144" t="s">
        <v>535</v>
      </c>
      <c r="AC23" s="144" t="s">
        <v>536</v>
      </c>
    </row>
    <row r="24" spans="1:29" s="148" customFormat="1" ht="63" customHeight="1" x14ac:dyDescent="0.2">
      <c r="A24" s="145" t="s">
        <v>63</v>
      </c>
      <c r="B24" s="146" t="s">
        <v>178</v>
      </c>
      <c r="C24" s="147">
        <f>C25+C26+C27+C28+C29</f>
        <v>2.0549499999999998</v>
      </c>
      <c r="D24" s="145" t="s">
        <v>475</v>
      </c>
      <c r="E24" s="147">
        <f t="shared" ref="E24:F24" si="0">E25+E26+E27+E28+E29</f>
        <v>1.8513027999999998</v>
      </c>
      <c r="F24" s="147">
        <f t="shared" si="0"/>
        <v>1.8513027999999998</v>
      </c>
      <c r="G24" s="147">
        <f>G25+G26+G27+G28+G29</f>
        <v>0</v>
      </c>
      <c r="H24" s="147">
        <f>H25+H26+H27+H28+H29</f>
        <v>1.8513028</v>
      </c>
      <c r="I24" s="147" t="s">
        <v>475</v>
      </c>
      <c r="J24" s="147" t="s">
        <v>475</v>
      </c>
      <c r="K24" s="147" t="s">
        <v>475</v>
      </c>
      <c r="L24" s="147">
        <f>L25+L26+L27+L28+L29</f>
        <v>0</v>
      </c>
      <c r="M24" s="147" t="s">
        <v>475</v>
      </c>
      <c r="N24" s="147" t="s">
        <v>475</v>
      </c>
      <c r="O24" s="147" t="s">
        <v>475</v>
      </c>
      <c r="P24" s="147">
        <f>P25+P26+P27+P28+P29</f>
        <v>0</v>
      </c>
      <c r="Q24" s="147" t="s">
        <v>475</v>
      </c>
      <c r="R24" s="147" t="s">
        <v>475</v>
      </c>
      <c r="S24" s="147" t="s">
        <v>475</v>
      </c>
      <c r="T24" s="147">
        <f>T25+T26+T27+T28+T29</f>
        <v>0</v>
      </c>
      <c r="U24" s="147" t="s">
        <v>475</v>
      </c>
      <c r="V24" s="147" t="s">
        <v>475</v>
      </c>
      <c r="W24" s="147" t="s">
        <v>475</v>
      </c>
      <c r="X24" s="147">
        <f>X25+X26+X27+X28+X29</f>
        <v>0</v>
      </c>
      <c r="Y24" s="147" t="s">
        <v>475</v>
      </c>
      <c r="Z24" s="147" t="s">
        <v>475</v>
      </c>
      <c r="AA24" s="147" t="s">
        <v>475</v>
      </c>
      <c r="AB24" s="147">
        <f>AB25+AB26+AB27+AB28+AB29</f>
        <v>1.8513028</v>
      </c>
      <c r="AC24" s="145" t="s">
        <v>475</v>
      </c>
    </row>
    <row r="25" spans="1:29" ht="15" customHeight="1" x14ac:dyDescent="0.2">
      <c r="A25" s="145" t="s">
        <v>177</v>
      </c>
      <c r="B25" s="149" t="s">
        <v>176</v>
      </c>
      <c r="C25" s="150">
        <v>0</v>
      </c>
      <c r="D25" s="143" t="s">
        <v>475</v>
      </c>
      <c r="E25" s="150" t="s">
        <v>516</v>
      </c>
      <c r="F25" s="150" t="s">
        <v>516</v>
      </c>
      <c r="G25" s="150" t="s">
        <v>516</v>
      </c>
      <c r="H25" s="150">
        <v>0</v>
      </c>
      <c r="I25" s="150" t="s">
        <v>475</v>
      </c>
      <c r="J25" s="150" t="s">
        <v>475</v>
      </c>
      <c r="K25" s="150" t="s">
        <v>475</v>
      </c>
      <c r="L25" s="150">
        <v>0</v>
      </c>
      <c r="M25" s="150" t="s">
        <v>475</v>
      </c>
      <c r="N25" s="150" t="s">
        <v>475</v>
      </c>
      <c r="O25" s="150" t="s">
        <v>475</v>
      </c>
      <c r="P25" s="150">
        <v>0</v>
      </c>
      <c r="Q25" s="150" t="s">
        <v>475</v>
      </c>
      <c r="R25" s="150" t="s">
        <v>475</v>
      </c>
      <c r="S25" s="150" t="s">
        <v>475</v>
      </c>
      <c r="T25" s="150">
        <v>0</v>
      </c>
      <c r="U25" s="150" t="s">
        <v>475</v>
      </c>
      <c r="V25" s="150" t="s">
        <v>475</v>
      </c>
      <c r="W25" s="150" t="s">
        <v>475</v>
      </c>
      <c r="X25" s="150">
        <v>0</v>
      </c>
      <c r="Y25" s="150" t="s">
        <v>475</v>
      </c>
      <c r="Z25" s="150" t="s">
        <v>475</v>
      </c>
      <c r="AA25" s="150" t="s">
        <v>475</v>
      </c>
      <c r="AB25" s="150">
        <f>H25+L25+P25+T25+X25</f>
        <v>0</v>
      </c>
      <c r="AC25" s="143" t="s">
        <v>475</v>
      </c>
    </row>
    <row r="26" spans="1:29" ht="30.95" customHeight="1" x14ac:dyDescent="0.2">
      <c r="A26" s="145" t="s">
        <v>175</v>
      </c>
      <c r="B26" s="149" t="s">
        <v>174</v>
      </c>
      <c r="C26" s="150">
        <v>0</v>
      </c>
      <c r="D26" s="143" t="s">
        <v>475</v>
      </c>
      <c r="E26" s="150" t="s">
        <v>516</v>
      </c>
      <c r="F26" s="150" t="s">
        <v>516</v>
      </c>
      <c r="G26" s="150" t="s">
        <v>516</v>
      </c>
      <c r="H26" s="150">
        <v>0</v>
      </c>
      <c r="I26" s="150" t="s">
        <v>475</v>
      </c>
      <c r="J26" s="150" t="s">
        <v>475</v>
      </c>
      <c r="K26" s="150" t="s">
        <v>475</v>
      </c>
      <c r="L26" s="150">
        <v>0</v>
      </c>
      <c r="M26" s="150" t="s">
        <v>475</v>
      </c>
      <c r="N26" s="150" t="s">
        <v>475</v>
      </c>
      <c r="O26" s="150" t="s">
        <v>475</v>
      </c>
      <c r="P26" s="150">
        <v>0</v>
      </c>
      <c r="Q26" s="150" t="s">
        <v>475</v>
      </c>
      <c r="R26" s="150" t="s">
        <v>475</v>
      </c>
      <c r="S26" s="150" t="s">
        <v>475</v>
      </c>
      <c r="T26" s="150">
        <v>0</v>
      </c>
      <c r="U26" s="150" t="s">
        <v>475</v>
      </c>
      <c r="V26" s="150" t="s">
        <v>475</v>
      </c>
      <c r="W26" s="150" t="s">
        <v>475</v>
      </c>
      <c r="X26" s="150">
        <v>0</v>
      </c>
      <c r="Y26" s="150" t="s">
        <v>475</v>
      </c>
      <c r="Z26" s="150" t="s">
        <v>475</v>
      </c>
      <c r="AA26" s="150" t="s">
        <v>475</v>
      </c>
      <c r="AB26" s="150">
        <f t="shared" ref="AB26:AB34" si="1">H26+L26+P26+T26+X26</f>
        <v>0</v>
      </c>
      <c r="AC26" s="143" t="s">
        <v>475</v>
      </c>
    </row>
    <row r="27" spans="1:29" ht="47.1" customHeight="1" x14ac:dyDescent="0.2">
      <c r="A27" s="145" t="s">
        <v>173</v>
      </c>
      <c r="B27" s="149" t="s">
        <v>381</v>
      </c>
      <c r="C27" s="150">
        <v>2.0549499999999998</v>
      </c>
      <c r="D27" s="143" t="s">
        <v>475</v>
      </c>
      <c r="E27" s="150">
        <v>1.8513027999999998</v>
      </c>
      <c r="F27" s="150">
        <v>1.8513027999999998</v>
      </c>
      <c r="G27" s="150">
        <v>0</v>
      </c>
      <c r="H27" s="150">
        <v>1.8513028</v>
      </c>
      <c r="I27" s="150" t="s">
        <v>475</v>
      </c>
      <c r="J27" s="150" t="s">
        <v>475</v>
      </c>
      <c r="K27" s="150" t="s">
        <v>475</v>
      </c>
      <c r="L27" s="150">
        <v>0</v>
      </c>
      <c r="M27" s="150" t="s">
        <v>475</v>
      </c>
      <c r="N27" s="150" t="s">
        <v>475</v>
      </c>
      <c r="O27" s="150" t="s">
        <v>475</v>
      </c>
      <c r="P27" s="150">
        <v>0</v>
      </c>
      <c r="Q27" s="150" t="s">
        <v>475</v>
      </c>
      <c r="R27" s="150" t="s">
        <v>475</v>
      </c>
      <c r="S27" s="150" t="s">
        <v>475</v>
      </c>
      <c r="T27" s="150">
        <v>0</v>
      </c>
      <c r="U27" s="150" t="s">
        <v>475</v>
      </c>
      <c r="V27" s="150" t="s">
        <v>475</v>
      </c>
      <c r="W27" s="150" t="s">
        <v>475</v>
      </c>
      <c r="X27" s="150">
        <v>0</v>
      </c>
      <c r="Y27" s="150" t="s">
        <v>475</v>
      </c>
      <c r="Z27" s="150" t="s">
        <v>475</v>
      </c>
      <c r="AA27" s="150" t="s">
        <v>475</v>
      </c>
      <c r="AB27" s="150">
        <f t="shared" si="1"/>
        <v>1.8513028</v>
      </c>
      <c r="AC27" s="143" t="s">
        <v>475</v>
      </c>
    </row>
    <row r="28" spans="1:29" ht="15" customHeight="1" x14ac:dyDescent="0.2">
      <c r="A28" s="145" t="s">
        <v>172</v>
      </c>
      <c r="B28" s="149" t="s">
        <v>537</v>
      </c>
      <c r="C28" s="150">
        <v>0</v>
      </c>
      <c r="D28" s="143" t="s">
        <v>475</v>
      </c>
      <c r="E28" s="150">
        <f>C28</f>
        <v>0</v>
      </c>
      <c r="F28" s="143" t="s">
        <v>516</v>
      </c>
      <c r="G28" s="150" t="s">
        <v>516</v>
      </c>
      <c r="H28" s="150">
        <v>0</v>
      </c>
      <c r="I28" s="150" t="s">
        <v>475</v>
      </c>
      <c r="J28" s="150" t="s">
        <v>475</v>
      </c>
      <c r="K28" s="150" t="s">
        <v>475</v>
      </c>
      <c r="L28" s="150">
        <v>0</v>
      </c>
      <c r="M28" s="150" t="s">
        <v>475</v>
      </c>
      <c r="N28" s="150" t="s">
        <v>475</v>
      </c>
      <c r="O28" s="150" t="s">
        <v>475</v>
      </c>
      <c r="P28" s="150">
        <v>0</v>
      </c>
      <c r="Q28" s="150" t="s">
        <v>475</v>
      </c>
      <c r="R28" s="150" t="s">
        <v>475</v>
      </c>
      <c r="S28" s="150" t="s">
        <v>475</v>
      </c>
      <c r="T28" s="150">
        <v>0</v>
      </c>
      <c r="U28" s="150" t="s">
        <v>475</v>
      </c>
      <c r="V28" s="150" t="s">
        <v>475</v>
      </c>
      <c r="W28" s="150" t="s">
        <v>475</v>
      </c>
      <c r="X28" s="150">
        <v>0</v>
      </c>
      <c r="Y28" s="150" t="s">
        <v>475</v>
      </c>
      <c r="Z28" s="150" t="s">
        <v>475</v>
      </c>
      <c r="AA28" s="150" t="s">
        <v>475</v>
      </c>
      <c r="AB28" s="150">
        <f t="shared" si="1"/>
        <v>0</v>
      </c>
      <c r="AC28" s="143" t="s">
        <v>475</v>
      </c>
    </row>
    <row r="29" spans="1:29" ht="15" customHeight="1" x14ac:dyDescent="0.2">
      <c r="A29" s="145" t="s">
        <v>171</v>
      </c>
      <c r="B29" s="149" t="s">
        <v>170</v>
      </c>
      <c r="C29" s="150">
        <v>0</v>
      </c>
      <c r="D29" s="143" t="s">
        <v>475</v>
      </c>
      <c r="E29" s="150">
        <f>C29</f>
        <v>0</v>
      </c>
      <c r="F29" s="143">
        <v>0</v>
      </c>
      <c r="G29" s="150">
        <v>0</v>
      </c>
      <c r="H29" s="150">
        <v>0</v>
      </c>
      <c r="I29" s="150" t="s">
        <v>475</v>
      </c>
      <c r="J29" s="150" t="s">
        <v>475</v>
      </c>
      <c r="K29" s="150" t="s">
        <v>475</v>
      </c>
      <c r="L29" s="150">
        <v>0</v>
      </c>
      <c r="M29" s="150" t="s">
        <v>475</v>
      </c>
      <c r="N29" s="150" t="s">
        <v>475</v>
      </c>
      <c r="O29" s="150" t="s">
        <v>475</v>
      </c>
      <c r="P29" s="150">
        <v>0</v>
      </c>
      <c r="Q29" s="150" t="s">
        <v>475</v>
      </c>
      <c r="R29" s="150" t="s">
        <v>475</v>
      </c>
      <c r="S29" s="150" t="s">
        <v>475</v>
      </c>
      <c r="T29" s="150">
        <v>0</v>
      </c>
      <c r="U29" s="150" t="s">
        <v>475</v>
      </c>
      <c r="V29" s="150" t="s">
        <v>475</v>
      </c>
      <c r="W29" s="150" t="s">
        <v>475</v>
      </c>
      <c r="X29" s="150">
        <v>0</v>
      </c>
      <c r="Y29" s="150" t="s">
        <v>475</v>
      </c>
      <c r="Z29" s="150" t="s">
        <v>475</v>
      </c>
      <c r="AA29" s="150" t="s">
        <v>475</v>
      </c>
      <c r="AB29" s="150">
        <f t="shared" si="1"/>
        <v>0</v>
      </c>
      <c r="AC29" s="143" t="s">
        <v>475</v>
      </c>
    </row>
    <row r="30" spans="1:29" s="148" customFormat="1" ht="63" customHeight="1" x14ac:dyDescent="0.2">
      <c r="A30" s="145" t="s">
        <v>62</v>
      </c>
      <c r="B30" s="146" t="s">
        <v>169</v>
      </c>
      <c r="C30" s="147">
        <f>C31+C32+C33+C34</f>
        <v>1.7124600000000001</v>
      </c>
      <c r="D30" s="145" t="s">
        <v>475</v>
      </c>
      <c r="E30" s="147">
        <v>1.5427540000000002</v>
      </c>
      <c r="F30" s="147">
        <v>1.5427540000000002</v>
      </c>
      <c r="G30" s="147">
        <v>0</v>
      </c>
      <c r="H30" s="147">
        <v>1.5427540000000002</v>
      </c>
      <c r="I30" s="145" t="s">
        <v>475</v>
      </c>
      <c r="J30" s="145" t="s">
        <v>475</v>
      </c>
      <c r="K30" s="145" t="s">
        <v>475</v>
      </c>
      <c r="L30" s="147">
        <v>0</v>
      </c>
      <c r="M30" s="145" t="s">
        <v>475</v>
      </c>
      <c r="N30" s="145" t="s">
        <v>475</v>
      </c>
      <c r="O30" s="145" t="s">
        <v>475</v>
      </c>
      <c r="P30" s="147">
        <v>0</v>
      </c>
      <c r="Q30" s="145" t="s">
        <v>475</v>
      </c>
      <c r="R30" s="145" t="s">
        <v>475</v>
      </c>
      <c r="S30" s="145" t="s">
        <v>475</v>
      </c>
      <c r="T30" s="147">
        <v>0</v>
      </c>
      <c r="U30" s="145" t="s">
        <v>475</v>
      </c>
      <c r="V30" s="145" t="s">
        <v>475</v>
      </c>
      <c r="W30" s="145" t="s">
        <v>475</v>
      </c>
      <c r="X30" s="147">
        <v>0</v>
      </c>
      <c r="Y30" s="145" t="s">
        <v>475</v>
      </c>
      <c r="Z30" s="145" t="s">
        <v>475</v>
      </c>
      <c r="AA30" s="145" t="s">
        <v>475</v>
      </c>
      <c r="AB30" s="147">
        <f>AB31+AB32+AB33+AB34+AB35</f>
        <v>1.542754</v>
      </c>
      <c r="AC30" s="145" t="s">
        <v>475</v>
      </c>
    </row>
    <row r="31" spans="1:29" ht="15" customHeight="1" x14ac:dyDescent="0.2">
      <c r="A31" s="145" t="s">
        <v>168</v>
      </c>
      <c r="B31" s="149" t="s">
        <v>167</v>
      </c>
      <c r="C31" s="150">
        <v>0.169706</v>
      </c>
      <c r="D31" s="143" t="s">
        <v>475</v>
      </c>
      <c r="E31" s="150">
        <v>0</v>
      </c>
      <c r="F31" s="150">
        <f>E31-G31</f>
        <v>0</v>
      </c>
      <c r="G31" s="150">
        <f>C31/$C$30*$G$30</f>
        <v>0</v>
      </c>
      <c r="H31" s="150">
        <v>0</v>
      </c>
      <c r="I31" s="143" t="s">
        <v>475</v>
      </c>
      <c r="J31" s="143" t="s">
        <v>475</v>
      </c>
      <c r="K31" s="143" t="s">
        <v>475</v>
      </c>
      <c r="L31" s="150">
        <f>$C31/$C$30*L$30</f>
        <v>0</v>
      </c>
      <c r="M31" s="143" t="s">
        <v>475</v>
      </c>
      <c r="N31" s="143" t="s">
        <v>475</v>
      </c>
      <c r="O31" s="143" t="s">
        <v>475</v>
      </c>
      <c r="P31" s="150">
        <f>$C31/$C$30*P$30</f>
        <v>0</v>
      </c>
      <c r="Q31" s="143" t="s">
        <v>475</v>
      </c>
      <c r="R31" s="143" t="s">
        <v>475</v>
      </c>
      <c r="S31" s="143" t="s">
        <v>475</v>
      </c>
      <c r="T31" s="150">
        <f>$C31/$C$30*T$30</f>
        <v>0</v>
      </c>
      <c r="U31" s="143" t="s">
        <v>475</v>
      </c>
      <c r="V31" s="143" t="s">
        <v>475</v>
      </c>
      <c r="W31" s="143" t="s">
        <v>475</v>
      </c>
      <c r="X31" s="150">
        <f>$C31/$C$30*X$30</f>
        <v>0</v>
      </c>
      <c r="Y31" s="143" t="s">
        <v>475</v>
      </c>
      <c r="Z31" s="143" t="s">
        <v>475</v>
      </c>
      <c r="AA31" s="143" t="s">
        <v>475</v>
      </c>
      <c r="AB31" s="150">
        <f t="shared" si="1"/>
        <v>0</v>
      </c>
      <c r="AC31" s="143" t="s">
        <v>475</v>
      </c>
    </row>
    <row r="32" spans="1:29" ht="30.95" customHeight="1" x14ac:dyDescent="0.2">
      <c r="A32" s="145" t="s">
        <v>166</v>
      </c>
      <c r="B32" s="149" t="s">
        <v>165</v>
      </c>
      <c r="C32" s="150">
        <v>0.28087000000000001</v>
      </c>
      <c r="D32" s="143" t="s">
        <v>475</v>
      </c>
      <c r="E32" s="150">
        <f>C32</f>
        <v>0.28087000000000001</v>
      </c>
      <c r="F32" s="150">
        <f t="shared" ref="F32:F34" si="2">E32-G32</f>
        <v>0.28087000000000001</v>
      </c>
      <c r="G32" s="150">
        <f t="shared" ref="G32:G34" si="3">C32/$C$30*$G$30</f>
        <v>0</v>
      </c>
      <c r="H32" s="150">
        <f>F32</f>
        <v>0.28087000000000001</v>
      </c>
      <c r="I32" s="143" t="s">
        <v>475</v>
      </c>
      <c r="J32" s="143" t="s">
        <v>475</v>
      </c>
      <c r="K32" s="143" t="s">
        <v>475</v>
      </c>
      <c r="L32" s="150">
        <f>$C32/$C$30*L$30</f>
        <v>0</v>
      </c>
      <c r="M32" s="143" t="s">
        <v>475</v>
      </c>
      <c r="N32" s="143" t="s">
        <v>475</v>
      </c>
      <c r="O32" s="143" t="s">
        <v>475</v>
      </c>
      <c r="P32" s="150">
        <f>$C32/$C$30*P$30</f>
        <v>0</v>
      </c>
      <c r="Q32" s="143" t="s">
        <v>475</v>
      </c>
      <c r="R32" s="143" t="s">
        <v>475</v>
      </c>
      <c r="S32" s="143" t="s">
        <v>475</v>
      </c>
      <c r="T32" s="150">
        <f>$C32/$C$30*T$30</f>
        <v>0</v>
      </c>
      <c r="U32" s="143" t="s">
        <v>475</v>
      </c>
      <c r="V32" s="143" t="s">
        <v>475</v>
      </c>
      <c r="W32" s="143" t="s">
        <v>475</v>
      </c>
      <c r="X32" s="150">
        <f>$C32/$C$30*X$30</f>
        <v>0</v>
      </c>
      <c r="Y32" s="143" t="s">
        <v>475</v>
      </c>
      <c r="Z32" s="143" t="s">
        <v>475</v>
      </c>
      <c r="AA32" s="143" t="s">
        <v>475</v>
      </c>
      <c r="AB32" s="150">
        <f t="shared" si="1"/>
        <v>0.28087000000000001</v>
      </c>
      <c r="AC32" s="143" t="s">
        <v>475</v>
      </c>
    </row>
    <row r="33" spans="1:29" ht="15" customHeight="1" x14ac:dyDescent="0.2">
      <c r="A33" s="145" t="s">
        <v>164</v>
      </c>
      <c r="B33" s="149" t="s">
        <v>163</v>
      </c>
      <c r="C33" s="150">
        <v>1.2287999999999999</v>
      </c>
      <c r="D33" s="143" t="s">
        <v>475</v>
      </c>
      <c r="E33" s="150">
        <f t="shared" ref="E33:E34" si="4">C33</f>
        <v>1.2287999999999999</v>
      </c>
      <c r="F33" s="150">
        <f t="shared" si="2"/>
        <v>1.2287999999999999</v>
      </c>
      <c r="G33" s="150">
        <f t="shared" si="3"/>
        <v>0</v>
      </c>
      <c r="H33" s="150">
        <f t="shared" ref="H33:H34" si="5">F33</f>
        <v>1.2287999999999999</v>
      </c>
      <c r="I33" s="143" t="s">
        <v>475</v>
      </c>
      <c r="J33" s="143" t="s">
        <v>475</v>
      </c>
      <c r="K33" s="143" t="s">
        <v>475</v>
      </c>
      <c r="L33" s="150">
        <f>$C33/$C$30*L$30</f>
        <v>0</v>
      </c>
      <c r="M33" s="143" t="s">
        <v>475</v>
      </c>
      <c r="N33" s="143" t="s">
        <v>475</v>
      </c>
      <c r="O33" s="143" t="s">
        <v>475</v>
      </c>
      <c r="P33" s="150">
        <f>$C33/$C$30*P$30</f>
        <v>0</v>
      </c>
      <c r="Q33" s="143" t="s">
        <v>475</v>
      </c>
      <c r="R33" s="143" t="s">
        <v>475</v>
      </c>
      <c r="S33" s="143" t="s">
        <v>475</v>
      </c>
      <c r="T33" s="150">
        <f>$C33/$C$30*T$30</f>
        <v>0</v>
      </c>
      <c r="U33" s="143" t="s">
        <v>475</v>
      </c>
      <c r="V33" s="143" t="s">
        <v>475</v>
      </c>
      <c r="W33" s="143" t="s">
        <v>475</v>
      </c>
      <c r="X33" s="150">
        <f>$C33/$C$30*X$30</f>
        <v>0</v>
      </c>
      <c r="Y33" s="143" t="s">
        <v>475</v>
      </c>
      <c r="Z33" s="143" t="s">
        <v>475</v>
      </c>
      <c r="AA33" s="143" t="s">
        <v>475</v>
      </c>
      <c r="AB33" s="150">
        <f t="shared" si="1"/>
        <v>1.2287999999999999</v>
      </c>
      <c r="AC33" s="143" t="s">
        <v>475</v>
      </c>
    </row>
    <row r="34" spans="1:29" ht="15" customHeight="1" x14ac:dyDescent="0.2">
      <c r="A34" s="145" t="s">
        <v>162</v>
      </c>
      <c r="B34" s="149" t="s">
        <v>161</v>
      </c>
      <c r="C34" s="150">
        <v>3.3084000000000086E-2</v>
      </c>
      <c r="D34" s="143" t="s">
        <v>475</v>
      </c>
      <c r="E34" s="150">
        <f t="shared" si="4"/>
        <v>3.3084000000000086E-2</v>
      </c>
      <c r="F34" s="150">
        <f t="shared" si="2"/>
        <v>3.3084000000000086E-2</v>
      </c>
      <c r="G34" s="150">
        <f t="shared" si="3"/>
        <v>0</v>
      </c>
      <c r="H34" s="150">
        <f t="shared" si="5"/>
        <v>3.3084000000000086E-2</v>
      </c>
      <c r="I34" s="143" t="s">
        <v>475</v>
      </c>
      <c r="J34" s="143" t="s">
        <v>475</v>
      </c>
      <c r="K34" s="143" t="s">
        <v>475</v>
      </c>
      <c r="L34" s="150">
        <f>$C34/$C$30*L$30</f>
        <v>0</v>
      </c>
      <c r="M34" s="143" t="s">
        <v>475</v>
      </c>
      <c r="N34" s="143" t="s">
        <v>475</v>
      </c>
      <c r="O34" s="143" t="s">
        <v>475</v>
      </c>
      <c r="P34" s="150">
        <f>$C34/$C$30*P$30</f>
        <v>0</v>
      </c>
      <c r="Q34" s="143" t="s">
        <v>475</v>
      </c>
      <c r="R34" s="143" t="s">
        <v>475</v>
      </c>
      <c r="S34" s="143" t="s">
        <v>475</v>
      </c>
      <c r="T34" s="150">
        <f>$C34/$C$30*T$30</f>
        <v>0</v>
      </c>
      <c r="U34" s="143" t="s">
        <v>475</v>
      </c>
      <c r="V34" s="143" t="s">
        <v>475</v>
      </c>
      <c r="W34" s="143" t="s">
        <v>475</v>
      </c>
      <c r="X34" s="150">
        <f>$C34/$C$30*X$30</f>
        <v>0</v>
      </c>
      <c r="Y34" s="143" t="s">
        <v>475</v>
      </c>
      <c r="Z34" s="143" t="s">
        <v>475</v>
      </c>
      <c r="AA34" s="143" t="s">
        <v>475</v>
      </c>
      <c r="AB34" s="150">
        <f t="shared" si="1"/>
        <v>3.3084000000000086E-2</v>
      </c>
      <c r="AC34" s="143" t="s">
        <v>475</v>
      </c>
    </row>
    <row r="35" spans="1:29" s="148" customFormat="1" ht="30.95" customHeight="1" x14ac:dyDescent="0.2">
      <c r="A35" s="145" t="s">
        <v>61</v>
      </c>
      <c r="B35" s="146" t="s">
        <v>538</v>
      </c>
      <c r="C35" s="145"/>
      <c r="D35" s="145"/>
      <c r="E35" s="145"/>
      <c r="F35" s="143"/>
      <c r="G35" s="145"/>
      <c r="H35" s="145"/>
      <c r="I35" s="145"/>
      <c r="J35" s="145"/>
      <c r="K35" s="145"/>
      <c r="L35" s="145"/>
      <c r="M35" s="145"/>
      <c r="N35" s="145"/>
      <c r="O35" s="145"/>
      <c r="P35" s="145"/>
      <c r="Q35" s="145"/>
      <c r="R35" s="145"/>
      <c r="S35" s="145"/>
      <c r="T35" s="145"/>
      <c r="U35" s="145"/>
      <c r="V35" s="145"/>
      <c r="W35" s="145"/>
      <c r="X35" s="145"/>
      <c r="Y35" s="145"/>
      <c r="Z35" s="145"/>
      <c r="AA35" s="145"/>
      <c r="AB35" s="145"/>
      <c r="AC35" s="145"/>
    </row>
    <row r="36" spans="1:29" s="139" customFormat="1" ht="30.95" customHeight="1" x14ac:dyDescent="0.2">
      <c r="A36" s="145" t="s">
        <v>160</v>
      </c>
      <c r="B36" s="149" t="s">
        <v>159</v>
      </c>
      <c r="C36" s="143">
        <f>AB36</f>
        <v>0</v>
      </c>
      <c r="D36" s="143" t="s">
        <v>475</v>
      </c>
      <c r="E36" s="143">
        <f>C36</f>
        <v>0</v>
      </c>
      <c r="F36" s="143">
        <f>E36</f>
        <v>0</v>
      </c>
      <c r="G36" s="143" t="s">
        <v>516</v>
      </c>
      <c r="H36" s="143">
        <v>0</v>
      </c>
      <c r="I36" s="143" t="s">
        <v>475</v>
      </c>
      <c r="J36" s="143" t="s">
        <v>475</v>
      </c>
      <c r="K36" s="143" t="s">
        <v>475</v>
      </c>
      <c r="L36" s="143">
        <v>0</v>
      </c>
      <c r="M36" s="143" t="s">
        <v>475</v>
      </c>
      <c r="N36" s="143" t="s">
        <v>475</v>
      </c>
      <c r="O36" s="143" t="s">
        <v>475</v>
      </c>
      <c r="P36" s="143">
        <v>0</v>
      </c>
      <c r="Q36" s="143" t="s">
        <v>475</v>
      </c>
      <c r="R36" s="143" t="s">
        <v>475</v>
      </c>
      <c r="S36" s="143" t="s">
        <v>475</v>
      </c>
      <c r="T36" s="143">
        <v>0</v>
      </c>
      <c r="U36" s="143" t="s">
        <v>475</v>
      </c>
      <c r="V36" s="143" t="s">
        <v>475</v>
      </c>
      <c r="W36" s="143" t="s">
        <v>475</v>
      </c>
      <c r="X36" s="143">
        <v>0</v>
      </c>
      <c r="Y36" s="143" t="s">
        <v>475</v>
      </c>
      <c r="Z36" s="143" t="s">
        <v>475</v>
      </c>
      <c r="AA36" s="143" t="s">
        <v>475</v>
      </c>
      <c r="AB36" s="143">
        <f>H36+L36+P36+T36+X36</f>
        <v>0</v>
      </c>
      <c r="AC36" s="143" t="s">
        <v>475</v>
      </c>
    </row>
    <row r="37" spans="1:29" s="139" customFormat="1" ht="30.95" customHeight="1" x14ac:dyDescent="0.2">
      <c r="A37" s="145" t="s">
        <v>158</v>
      </c>
      <c r="B37" s="149" t="s">
        <v>148</v>
      </c>
      <c r="C37" s="143">
        <f t="shared" ref="C37:C68" si="6">AB37</f>
        <v>0.8</v>
      </c>
      <c r="D37" s="143" t="s">
        <v>475</v>
      </c>
      <c r="E37" s="143">
        <f t="shared" ref="E37:E43" si="7">C37</f>
        <v>0.8</v>
      </c>
      <c r="F37" s="143">
        <f t="shared" ref="F37:F43" si="8">E37</f>
        <v>0.8</v>
      </c>
      <c r="G37" s="143" t="s">
        <v>516</v>
      </c>
      <c r="H37" s="143">
        <v>0.8</v>
      </c>
      <c r="I37" s="143" t="s">
        <v>475</v>
      </c>
      <c r="J37" s="143" t="s">
        <v>475</v>
      </c>
      <c r="K37" s="143" t="s">
        <v>475</v>
      </c>
      <c r="L37" s="143">
        <v>0</v>
      </c>
      <c r="M37" s="143" t="s">
        <v>475</v>
      </c>
      <c r="N37" s="143" t="s">
        <v>475</v>
      </c>
      <c r="O37" s="143" t="s">
        <v>475</v>
      </c>
      <c r="P37" s="143">
        <v>0</v>
      </c>
      <c r="Q37" s="143" t="s">
        <v>475</v>
      </c>
      <c r="R37" s="143" t="s">
        <v>475</v>
      </c>
      <c r="S37" s="143" t="s">
        <v>475</v>
      </c>
      <c r="T37" s="143">
        <v>0</v>
      </c>
      <c r="U37" s="143" t="s">
        <v>475</v>
      </c>
      <c r="V37" s="143" t="s">
        <v>475</v>
      </c>
      <c r="W37" s="143" t="s">
        <v>475</v>
      </c>
      <c r="X37" s="143">
        <v>0</v>
      </c>
      <c r="Y37" s="143" t="s">
        <v>475</v>
      </c>
      <c r="Z37" s="143" t="s">
        <v>475</v>
      </c>
      <c r="AA37" s="143" t="s">
        <v>475</v>
      </c>
      <c r="AB37" s="143">
        <f t="shared" ref="AB37:AB60" si="9">H37+L37+P37+T37+X37</f>
        <v>0.8</v>
      </c>
      <c r="AC37" s="143" t="s">
        <v>475</v>
      </c>
    </row>
    <row r="38" spans="1:29" s="139" customFormat="1" ht="15" customHeight="1" x14ac:dyDescent="0.2">
      <c r="A38" s="145" t="s">
        <v>157</v>
      </c>
      <c r="B38" s="149" t="s">
        <v>146</v>
      </c>
      <c r="C38" s="143">
        <f t="shared" si="6"/>
        <v>0</v>
      </c>
      <c r="D38" s="143" t="s">
        <v>475</v>
      </c>
      <c r="E38" s="143">
        <f t="shared" si="7"/>
        <v>0</v>
      </c>
      <c r="F38" s="143">
        <f t="shared" si="8"/>
        <v>0</v>
      </c>
      <c r="G38" s="143" t="s">
        <v>516</v>
      </c>
      <c r="H38" s="143">
        <v>0</v>
      </c>
      <c r="I38" s="143" t="s">
        <v>475</v>
      </c>
      <c r="J38" s="143" t="s">
        <v>475</v>
      </c>
      <c r="K38" s="143" t="s">
        <v>475</v>
      </c>
      <c r="L38" s="143">
        <v>0</v>
      </c>
      <c r="M38" s="143" t="s">
        <v>475</v>
      </c>
      <c r="N38" s="143" t="s">
        <v>475</v>
      </c>
      <c r="O38" s="143" t="s">
        <v>475</v>
      </c>
      <c r="P38" s="143">
        <v>0</v>
      </c>
      <c r="Q38" s="143" t="s">
        <v>475</v>
      </c>
      <c r="R38" s="143" t="s">
        <v>475</v>
      </c>
      <c r="S38" s="143" t="s">
        <v>475</v>
      </c>
      <c r="T38" s="143">
        <v>0</v>
      </c>
      <c r="U38" s="143" t="s">
        <v>475</v>
      </c>
      <c r="V38" s="143" t="s">
        <v>475</v>
      </c>
      <c r="W38" s="143" t="s">
        <v>475</v>
      </c>
      <c r="X38" s="143">
        <v>0</v>
      </c>
      <c r="Y38" s="143" t="s">
        <v>475</v>
      </c>
      <c r="Z38" s="143" t="s">
        <v>475</v>
      </c>
      <c r="AA38" s="143" t="s">
        <v>475</v>
      </c>
      <c r="AB38" s="143">
        <f t="shared" si="9"/>
        <v>0</v>
      </c>
      <c r="AC38" s="143" t="s">
        <v>475</v>
      </c>
    </row>
    <row r="39" spans="1:29" s="139" customFormat="1" ht="30.95" customHeight="1" x14ac:dyDescent="0.2">
      <c r="A39" s="145" t="s">
        <v>156</v>
      </c>
      <c r="B39" s="149" t="s">
        <v>144</v>
      </c>
      <c r="C39" s="143">
        <f t="shared" si="6"/>
        <v>0</v>
      </c>
      <c r="D39" s="143" t="s">
        <v>475</v>
      </c>
      <c r="E39" s="143">
        <f t="shared" si="7"/>
        <v>0</v>
      </c>
      <c r="F39" s="143">
        <f t="shared" si="8"/>
        <v>0</v>
      </c>
      <c r="G39" s="143" t="s">
        <v>516</v>
      </c>
      <c r="H39" s="143">
        <v>0</v>
      </c>
      <c r="I39" s="143" t="s">
        <v>475</v>
      </c>
      <c r="J39" s="143" t="s">
        <v>475</v>
      </c>
      <c r="K39" s="143" t="s">
        <v>475</v>
      </c>
      <c r="L39" s="143">
        <v>0</v>
      </c>
      <c r="M39" s="143" t="s">
        <v>475</v>
      </c>
      <c r="N39" s="143" t="s">
        <v>475</v>
      </c>
      <c r="O39" s="143" t="s">
        <v>475</v>
      </c>
      <c r="P39" s="143">
        <v>0</v>
      </c>
      <c r="Q39" s="143" t="s">
        <v>475</v>
      </c>
      <c r="R39" s="143" t="s">
        <v>475</v>
      </c>
      <c r="S39" s="143" t="s">
        <v>475</v>
      </c>
      <c r="T39" s="143">
        <v>0</v>
      </c>
      <c r="U39" s="143" t="s">
        <v>475</v>
      </c>
      <c r="V39" s="143" t="s">
        <v>475</v>
      </c>
      <c r="W39" s="143" t="s">
        <v>475</v>
      </c>
      <c r="X39" s="143">
        <v>0</v>
      </c>
      <c r="Y39" s="143" t="s">
        <v>475</v>
      </c>
      <c r="Z39" s="143" t="s">
        <v>475</v>
      </c>
      <c r="AA39" s="143" t="s">
        <v>475</v>
      </c>
      <c r="AB39" s="143">
        <f t="shared" si="9"/>
        <v>0</v>
      </c>
      <c r="AC39" s="143" t="s">
        <v>475</v>
      </c>
    </row>
    <row r="40" spans="1:29" s="139" customFormat="1" ht="30.95" customHeight="1" x14ac:dyDescent="0.2">
      <c r="A40" s="145" t="s">
        <v>155</v>
      </c>
      <c r="B40" s="149" t="s">
        <v>142</v>
      </c>
      <c r="C40" s="143">
        <f t="shared" si="6"/>
        <v>0</v>
      </c>
      <c r="D40" s="143" t="s">
        <v>475</v>
      </c>
      <c r="E40" s="143">
        <f t="shared" si="7"/>
        <v>0</v>
      </c>
      <c r="F40" s="143">
        <f t="shared" si="8"/>
        <v>0</v>
      </c>
      <c r="G40" s="143" t="s">
        <v>516</v>
      </c>
      <c r="H40" s="143">
        <v>0</v>
      </c>
      <c r="I40" s="143" t="s">
        <v>475</v>
      </c>
      <c r="J40" s="143" t="s">
        <v>475</v>
      </c>
      <c r="K40" s="143" t="s">
        <v>475</v>
      </c>
      <c r="L40" s="143">
        <v>0</v>
      </c>
      <c r="M40" s="143" t="s">
        <v>475</v>
      </c>
      <c r="N40" s="143" t="s">
        <v>475</v>
      </c>
      <c r="O40" s="143" t="s">
        <v>475</v>
      </c>
      <c r="P40" s="143">
        <v>0</v>
      </c>
      <c r="Q40" s="143" t="s">
        <v>475</v>
      </c>
      <c r="R40" s="143" t="s">
        <v>475</v>
      </c>
      <c r="S40" s="143" t="s">
        <v>475</v>
      </c>
      <c r="T40" s="143">
        <v>0</v>
      </c>
      <c r="U40" s="143" t="s">
        <v>475</v>
      </c>
      <c r="V40" s="143" t="s">
        <v>475</v>
      </c>
      <c r="W40" s="143" t="s">
        <v>475</v>
      </c>
      <c r="X40" s="143">
        <v>0</v>
      </c>
      <c r="Y40" s="143" t="s">
        <v>475</v>
      </c>
      <c r="Z40" s="143" t="s">
        <v>475</v>
      </c>
      <c r="AA40" s="143" t="s">
        <v>475</v>
      </c>
      <c r="AB40" s="143">
        <f t="shared" si="9"/>
        <v>0</v>
      </c>
      <c r="AC40" s="143" t="s">
        <v>475</v>
      </c>
    </row>
    <row r="41" spans="1:29" s="139" customFormat="1" ht="15" customHeight="1" x14ac:dyDescent="0.2">
      <c r="A41" s="145" t="s">
        <v>154</v>
      </c>
      <c r="B41" s="149" t="s">
        <v>140</v>
      </c>
      <c r="C41" s="143">
        <f t="shared" si="6"/>
        <v>0</v>
      </c>
      <c r="D41" s="143" t="s">
        <v>475</v>
      </c>
      <c r="E41" s="143">
        <f t="shared" si="7"/>
        <v>0</v>
      </c>
      <c r="F41" s="143">
        <f t="shared" si="8"/>
        <v>0</v>
      </c>
      <c r="G41" s="143" t="s">
        <v>516</v>
      </c>
      <c r="H41" s="143">
        <v>0</v>
      </c>
      <c r="I41" s="143" t="s">
        <v>475</v>
      </c>
      <c r="J41" s="143" t="s">
        <v>475</v>
      </c>
      <c r="K41" s="143" t="s">
        <v>475</v>
      </c>
      <c r="L41" s="143">
        <v>0</v>
      </c>
      <c r="M41" s="143" t="s">
        <v>475</v>
      </c>
      <c r="N41" s="143" t="s">
        <v>475</v>
      </c>
      <c r="O41" s="143" t="s">
        <v>475</v>
      </c>
      <c r="P41" s="143">
        <v>0</v>
      </c>
      <c r="Q41" s="143" t="s">
        <v>475</v>
      </c>
      <c r="R41" s="143" t="s">
        <v>475</v>
      </c>
      <c r="S41" s="143" t="s">
        <v>475</v>
      </c>
      <c r="T41" s="143">
        <v>0</v>
      </c>
      <c r="U41" s="143" t="s">
        <v>475</v>
      </c>
      <c r="V41" s="143" t="s">
        <v>475</v>
      </c>
      <c r="W41" s="143" t="s">
        <v>475</v>
      </c>
      <c r="X41" s="143">
        <v>0</v>
      </c>
      <c r="Y41" s="143" t="s">
        <v>475</v>
      </c>
      <c r="Z41" s="143" t="s">
        <v>475</v>
      </c>
      <c r="AA41" s="143" t="s">
        <v>475</v>
      </c>
      <c r="AB41" s="143">
        <f t="shared" si="9"/>
        <v>0</v>
      </c>
      <c r="AC41" s="143" t="s">
        <v>475</v>
      </c>
    </row>
    <row r="42" spans="1:29" s="139" customFormat="1" ht="15" customHeight="1" x14ac:dyDescent="0.2">
      <c r="A42" s="145" t="s">
        <v>153</v>
      </c>
      <c r="B42" s="149" t="s">
        <v>539</v>
      </c>
      <c r="C42" s="143">
        <f t="shared" si="6"/>
        <v>0</v>
      </c>
      <c r="D42" s="143" t="s">
        <v>475</v>
      </c>
      <c r="E42" s="143">
        <f t="shared" si="7"/>
        <v>0</v>
      </c>
      <c r="F42" s="143">
        <f t="shared" si="8"/>
        <v>0</v>
      </c>
      <c r="G42" s="143" t="s">
        <v>516</v>
      </c>
      <c r="H42" s="143">
        <v>0</v>
      </c>
      <c r="I42" s="143" t="s">
        <v>475</v>
      </c>
      <c r="J42" s="143" t="s">
        <v>475</v>
      </c>
      <c r="K42" s="143" t="s">
        <v>475</v>
      </c>
      <c r="L42" s="143">
        <v>0</v>
      </c>
      <c r="M42" s="143" t="s">
        <v>475</v>
      </c>
      <c r="N42" s="143" t="s">
        <v>475</v>
      </c>
      <c r="O42" s="143" t="s">
        <v>475</v>
      </c>
      <c r="P42" s="143">
        <v>0</v>
      </c>
      <c r="Q42" s="143" t="s">
        <v>475</v>
      </c>
      <c r="R42" s="143" t="s">
        <v>475</v>
      </c>
      <c r="S42" s="143" t="s">
        <v>475</v>
      </c>
      <c r="T42" s="143">
        <v>0</v>
      </c>
      <c r="U42" s="143" t="s">
        <v>475</v>
      </c>
      <c r="V42" s="143" t="s">
        <v>475</v>
      </c>
      <c r="W42" s="143" t="s">
        <v>475</v>
      </c>
      <c r="X42" s="143">
        <v>0</v>
      </c>
      <c r="Y42" s="143" t="s">
        <v>475</v>
      </c>
      <c r="Z42" s="143" t="s">
        <v>475</v>
      </c>
      <c r="AA42" s="143" t="s">
        <v>475</v>
      </c>
      <c r="AB42" s="143">
        <f t="shared" si="9"/>
        <v>0</v>
      </c>
      <c r="AC42" s="143" t="s">
        <v>475</v>
      </c>
    </row>
    <row r="43" spans="1:29" s="139" customFormat="1" ht="15" customHeight="1" x14ac:dyDescent="0.2">
      <c r="A43" s="151" t="s">
        <v>540</v>
      </c>
      <c r="B43" s="149" t="s">
        <v>541</v>
      </c>
      <c r="C43" s="143">
        <f t="shared" si="6"/>
        <v>0</v>
      </c>
      <c r="D43" s="143" t="s">
        <v>475</v>
      </c>
      <c r="E43" s="143">
        <f t="shared" si="7"/>
        <v>0</v>
      </c>
      <c r="F43" s="143">
        <f t="shared" si="8"/>
        <v>0</v>
      </c>
      <c r="G43" s="143" t="s">
        <v>516</v>
      </c>
      <c r="H43" s="143">
        <v>0</v>
      </c>
      <c r="I43" s="143" t="s">
        <v>475</v>
      </c>
      <c r="J43" s="143" t="s">
        <v>475</v>
      </c>
      <c r="K43" s="143" t="s">
        <v>475</v>
      </c>
      <c r="L43" s="143">
        <v>0</v>
      </c>
      <c r="M43" s="143" t="s">
        <v>475</v>
      </c>
      <c r="N43" s="143" t="s">
        <v>475</v>
      </c>
      <c r="O43" s="143" t="s">
        <v>475</v>
      </c>
      <c r="P43" s="143">
        <v>0</v>
      </c>
      <c r="Q43" s="143" t="s">
        <v>475</v>
      </c>
      <c r="R43" s="143" t="s">
        <v>475</v>
      </c>
      <c r="S43" s="143" t="s">
        <v>475</v>
      </c>
      <c r="T43" s="143">
        <v>0</v>
      </c>
      <c r="U43" s="143" t="s">
        <v>475</v>
      </c>
      <c r="V43" s="143" t="s">
        <v>475</v>
      </c>
      <c r="W43" s="143" t="s">
        <v>475</v>
      </c>
      <c r="X43" s="143">
        <v>0</v>
      </c>
      <c r="Y43" s="143" t="s">
        <v>475</v>
      </c>
      <c r="Z43" s="143" t="s">
        <v>475</v>
      </c>
      <c r="AA43" s="143" t="s">
        <v>475</v>
      </c>
      <c r="AB43" s="143">
        <f t="shared" si="9"/>
        <v>0</v>
      </c>
      <c r="AC43" s="143" t="s">
        <v>475</v>
      </c>
    </row>
    <row r="44" spans="1:29" ht="30.95" customHeight="1" x14ac:dyDescent="0.2">
      <c r="A44" s="145" t="s">
        <v>60</v>
      </c>
      <c r="B44" s="146" t="s">
        <v>152</v>
      </c>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c r="AA44" s="143"/>
      <c r="AB44" s="143"/>
      <c r="AC44" s="143"/>
    </row>
    <row r="45" spans="1:29" s="139" customFormat="1" ht="15" customHeight="1" x14ac:dyDescent="0.2">
      <c r="A45" s="145" t="s">
        <v>151</v>
      </c>
      <c r="B45" s="149" t="s">
        <v>150</v>
      </c>
      <c r="C45" s="143">
        <f t="shared" si="6"/>
        <v>0</v>
      </c>
      <c r="D45" s="143" t="s">
        <v>475</v>
      </c>
      <c r="E45" s="143">
        <f>C45</f>
        <v>0</v>
      </c>
      <c r="F45" s="143">
        <f>E45</f>
        <v>0</v>
      </c>
      <c r="G45" s="143" t="s">
        <v>516</v>
      </c>
      <c r="H45" s="143">
        <v>0</v>
      </c>
      <c r="I45" s="143" t="s">
        <v>475</v>
      </c>
      <c r="J45" s="143" t="s">
        <v>475</v>
      </c>
      <c r="K45" s="143" t="s">
        <v>475</v>
      </c>
      <c r="L45" s="143">
        <v>0</v>
      </c>
      <c r="M45" s="143" t="s">
        <v>475</v>
      </c>
      <c r="N45" s="143" t="s">
        <v>475</v>
      </c>
      <c r="O45" s="143" t="s">
        <v>475</v>
      </c>
      <c r="P45" s="143">
        <v>0</v>
      </c>
      <c r="Q45" s="143" t="s">
        <v>475</v>
      </c>
      <c r="R45" s="143" t="s">
        <v>475</v>
      </c>
      <c r="S45" s="143" t="s">
        <v>475</v>
      </c>
      <c r="T45" s="143">
        <v>0</v>
      </c>
      <c r="U45" s="143" t="s">
        <v>475</v>
      </c>
      <c r="V45" s="143" t="s">
        <v>475</v>
      </c>
      <c r="W45" s="143" t="s">
        <v>475</v>
      </c>
      <c r="X45" s="143">
        <v>0</v>
      </c>
      <c r="Y45" s="143" t="s">
        <v>475</v>
      </c>
      <c r="Z45" s="143" t="s">
        <v>475</v>
      </c>
      <c r="AA45" s="143" t="s">
        <v>475</v>
      </c>
      <c r="AB45" s="143">
        <f t="shared" si="9"/>
        <v>0</v>
      </c>
      <c r="AC45" s="143" t="s">
        <v>475</v>
      </c>
    </row>
    <row r="46" spans="1:29" s="139" customFormat="1" ht="30.95" customHeight="1" x14ac:dyDescent="0.2">
      <c r="A46" s="145" t="s">
        <v>149</v>
      </c>
      <c r="B46" s="149" t="s">
        <v>148</v>
      </c>
      <c r="C46" s="143">
        <f t="shared" si="6"/>
        <v>0.8</v>
      </c>
      <c r="D46" s="143" t="s">
        <v>475</v>
      </c>
      <c r="E46" s="143">
        <f t="shared" ref="E46:E52" si="10">C46</f>
        <v>0.8</v>
      </c>
      <c r="F46" s="143">
        <f t="shared" ref="F46:F52" si="11">E46</f>
        <v>0.8</v>
      </c>
      <c r="G46" s="143" t="s">
        <v>516</v>
      </c>
      <c r="H46" s="143">
        <v>0.8</v>
      </c>
      <c r="I46" s="143" t="s">
        <v>475</v>
      </c>
      <c r="J46" s="143" t="s">
        <v>475</v>
      </c>
      <c r="K46" s="143" t="s">
        <v>475</v>
      </c>
      <c r="L46" s="143">
        <v>0</v>
      </c>
      <c r="M46" s="143" t="s">
        <v>475</v>
      </c>
      <c r="N46" s="143" t="s">
        <v>475</v>
      </c>
      <c r="O46" s="143" t="s">
        <v>475</v>
      </c>
      <c r="P46" s="143">
        <v>0</v>
      </c>
      <c r="Q46" s="143" t="s">
        <v>475</v>
      </c>
      <c r="R46" s="143" t="s">
        <v>475</v>
      </c>
      <c r="S46" s="143" t="s">
        <v>475</v>
      </c>
      <c r="T46" s="143">
        <v>0</v>
      </c>
      <c r="U46" s="143" t="s">
        <v>475</v>
      </c>
      <c r="V46" s="143" t="s">
        <v>475</v>
      </c>
      <c r="W46" s="143" t="s">
        <v>475</v>
      </c>
      <c r="X46" s="143">
        <v>0</v>
      </c>
      <c r="Y46" s="143" t="s">
        <v>475</v>
      </c>
      <c r="Z46" s="143" t="s">
        <v>475</v>
      </c>
      <c r="AA46" s="143" t="s">
        <v>475</v>
      </c>
      <c r="AB46" s="143">
        <f t="shared" si="9"/>
        <v>0.8</v>
      </c>
      <c r="AC46" s="143" t="s">
        <v>475</v>
      </c>
    </row>
    <row r="47" spans="1:29" s="139" customFormat="1" ht="15" customHeight="1" x14ac:dyDescent="0.2">
      <c r="A47" s="145" t="s">
        <v>147</v>
      </c>
      <c r="B47" s="149" t="s">
        <v>146</v>
      </c>
      <c r="C47" s="143">
        <f t="shared" si="6"/>
        <v>0</v>
      </c>
      <c r="D47" s="143" t="s">
        <v>475</v>
      </c>
      <c r="E47" s="143">
        <f t="shared" si="10"/>
        <v>0</v>
      </c>
      <c r="F47" s="143">
        <f t="shared" si="11"/>
        <v>0</v>
      </c>
      <c r="G47" s="143" t="s">
        <v>516</v>
      </c>
      <c r="H47" s="143">
        <v>0</v>
      </c>
      <c r="I47" s="143" t="s">
        <v>475</v>
      </c>
      <c r="J47" s="143" t="s">
        <v>475</v>
      </c>
      <c r="K47" s="143" t="s">
        <v>475</v>
      </c>
      <c r="L47" s="143">
        <v>0</v>
      </c>
      <c r="M47" s="143" t="s">
        <v>475</v>
      </c>
      <c r="N47" s="143" t="s">
        <v>475</v>
      </c>
      <c r="O47" s="143" t="s">
        <v>475</v>
      </c>
      <c r="P47" s="143">
        <v>0</v>
      </c>
      <c r="Q47" s="143" t="s">
        <v>475</v>
      </c>
      <c r="R47" s="143" t="s">
        <v>475</v>
      </c>
      <c r="S47" s="143" t="s">
        <v>475</v>
      </c>
      <c r="T47" s="143">
        <v>0</v>
      </c>
      <c r="U47" s="143" t="s">
        <v>475</v>
      </c>
      <c r="V47" s="143" t="s">
        <v>475</v>
      </c>
      <c r="W47" s="143" t="s">
        <v>475</v>
      </c>
      <c r="X47" s="143">
        <v>0</v>
      </c>
      <c r="Y47" s="143" t="s">
        <v>475</v>
      </c>
      <c r="Z47" s="143" t="s">
        <v>475</v>
      </c>
      <c r="AA47" s="143" t="s">
        <v>475</v>
      </c>
      <c r="AB47" s="143">
        <f t="shared" si="9"/>
        <v>0</v>
      </c>
      <c r="AC47" s="143" t="s">
        <v>475</v>
      </c>
    </row>
    <row r="48" spans="1:29" s="139" customFormat="1" ht="30.95" customHeight="1" x14ac:dyDescent="0.2">
      <c r="A48" s="145" t="s">
        <v>145</v>
      </c>
      <c r="B48" s="149" t="s">
        <v>144</v>
      </c>
      <c r="C48" s="143">
        <f t="shared" si="6"/>
        <v>0</v>
      </c>
      <c r="D48" s="143" t="s">
        <v>475</v>
      </c>
      <c r="E48" s="143">
        <f t="shared" si="10"/>
        <v>0</v>
      </c>
      <c r="F48" s="143">
        <f t="shared" si="11"/>
        <v>0</v>
      </c>
      <c r="G48" s="143" t="s">
        <v>516</v>
      </c>
      <c r="H48" s="143">
        <v>0</v>
      </c>
      <c r="I48" s="143" t="s">
        <v>475</v>
      </c>
      <c r="J48" s="143" t="s">
        <v>475</v>
      </c>
      <c r="K48" s="143" t="s">
        <v>475</v>
      </c>
      <c r="L48" s="143">
        <v>0</v>
      </c>
      <c r="M48" s="143" t="s">
        <v>475</v>
      </c>
      <c r="N48" s="143" t="s">
        <v>475</v>
      </c>
      <c r="O48" s="143" t="s">
        <v>475</v>
      </c>
      <c r="P48" s="143">
        <v>0</v>
      </c>
      <c r="Q48" s="143" t="s">
        <v>475</v>
      </c>
      <c r="R48" s="143" t="s">
        <v>475</v>
      </c>
      <c r="S48" s="143" t="s">
        <v>475</v>
      </c>
      <c r="T48" s="143">
        <v>0</v>
      </c>
      <c r="U48" s="143" t="s">
        <v>475</v>
      </c>
      <c r="V48" s="143" t="s">
        <v>475</v>
      </c>
      <c r="W48" s="143" t="s">
        <v>475</v>
      </c>
      <c r="X48" s="143">
        <v>0</v>
      </c>
      <c r="Y48" s="143" t="s">
        <v>475</v>
      </c>
      <c r="Z48" s="143" t="s">
        <v>475</v>
      </c>
      <c r="AA48" s="143" t="s">
        <v>475</v>
      </c>
      <c r="AB48" s="143">
        <f t="shared" si="9"/>
        <v>0</v>
      </c>
      <c r="AC48" s="143" t="s">
        <v>475</v>
      </c>
    </row>
    <row r="49" spans="1:29" s="139" customFormat="1" ht="30.95" customHeight="1" x14ac:dyDescent="0.2">
      <c r="A49" s="145" t="s">
        <v>143</v>
      </c>
      <c r="B49" s="149" t="s">
        <v>142</v>
      </c>
      <c r="C49" s="143">
        <f t="shared" si="6"/>
        <v>0</v>
      </c>
      <c r="D49" s="143" t="s">
        <v>475</v>
      </c>
      <c r="E49" s="143">
        <f t="shared" si="10"/>
        <v>0</v>
      </c>
      <c r="F49" s="143">
        <f t="shared" si="11"/>
        <v>0</v>
      </c>
      <c r="G49" s="143" t="s">
        <v>516</v>
      </c>
      <c r="H49" s="143">
        <v>0</v>
      </c>
      <c r="I49" s="143" t="s">
        <v>475</v>
      </c>
      <c r="J49" s="143" t="s">
        <v>475</v>
      </c>
      <c r="K49" s="143" t="s">
        <v>475</v>
      </c>
      <c r="L49" s="143">
        <v>0</v>
      </c>
      <c r="M49" s="143" t="s">
        <v>475</v>
      </c>
      <c r="N49" s="143" t="s">
        <v>475</v>
      </c>
      <c r="O49" s="143" t="s">
        <v>475</v>
      </c>
      <c r="P49" s="143">
        <v>0</v>
      </c>
      <c r="Q49" s="143" t="s">
        <v>475</v>
      </c>
      <c r="R49" s="143" t="s">
        <v>475</v>
      </c>
      <c r="S49" s="143" t="s">
        <v>475</v>
      </c>
      <c r="T49" s="143">
        <v>0</v>
      </c>
      <c r="U49" s="143" t="s">
        <v>475</v>
      </c>
      <c r="V49" s="143" t="s">
        <v>475</v>
      </c>
      <c r="W49" s="143" t="s">
        <v>475</v>
      </c>
      <c r="X49" s="143">
        <v>0</v>
      </c>
      <c r="Y49" s="143" t="s">
        <v>475</v>
      </c>
      <c r="Z49" s="143" t="s">
        <v>475</v>
      </c>
      <c r="AA49" s="143" t="s">
        <v>475</v>
      </c>
      <c r="AB49" s="143">
        <f t="shared" si="9"/>
        <v>0</v>
      </c>
      <c r="AC49" s="143" t="s">
        <v>475</v>
      </c>
    </row>
    <row r="50" spans="1:29" s="139" customFormat="1" ht="15" customHeight="1" x14ac:dyDescent="0.2">
      <c r="A50" s="145" t="s">
        <v>141</v>
      </c>
      <c r="B50" s="149" t="s">
        <v>140</v>
      </c>
      <c r="C50" s="143">
        <f t="shared" si="6"/>
        <v>0</v>
      </c>
      <c r="D50" s="143" t="s">
        <v>475</v>
      </c>
      <c r="E50" s="143">
        <f t="shared" si="10"/>
        <v>0</v>
      </c>
      <c r="F50" s="143">
        <f t="shared" si="11"/>
        <v>0</v>
      </c>
      <c r="G50" s="143" t="s">
        <v>516</v>
      </c>
      <c r="H50" s="143">
        <v>0</v>
      </c>
      <c r="I50" s="143" t="s">
        <v>475</v>
      </c>
      <c r="J50" s="143" t="s">
        <v>475</v>
      </c>
      <c r="K50" s="143" t="s">
        <v>475</v>
      </c>
      <c r="L50" s="143">
        <v>0</v>
      </c>
      <c r="M50" s="143" t="s">
        <v>475</v>
      </c>
      <c r="N50" s="143" t="s">
        <v>475</v>
      </c>
      <c r="O50" s="143" t="s">
        <v>475</v>
      </c>
      <c r="P50" s="143">
        <v>0</v>
      </c>
      <c r="Q50" s="143" t="s">
        <v>475</v>
      </c>
      <c r="R50" s="143" t="s">
        <v>475</v>
      </c>
      <c r="S50" s="143" t="s">
        <v>475</v>
      </c>
      <c r="T50" s="143">
        <v>0</v>
      </c>
      <c r="U50" s="143" t="s">
        <v>475</v>
      </c>
      <c r="V50" s="143" t="s">
        <v>475</v>
      </c>
      <c r="W50" s="143" t="s">
        <v>475</v>
      </c>
      <c r="X50" s="143">
        <v>0</v>
      </c>
      <c r="Y50" s="143" t="s">
        <v>475</v>
      </c>
      <c r="Z50" s="143" t="s">
        <v>475</v>
      </c>
      <c r="AA50" s="143" t="s">
        <v>475</v>
      </c>
      <c r="AB50" s="143">
        <f t="shared" si="9"/>
        <v>0</v>
      </c>
      <c r="AC50" s="143" t="s">
        <v>475</v>
      </c>
    </row>
    <row r="51" spans="1:29" s="139" customFormat="1" ht="15" customHeight="1" x14ac:dyDescent="0.2">
      <c r="A51" s="145" t="s">
        <v>139</v>
      </c>
      <c r="B51" s="149" t="s">
        <v>539</v>
      </c>
      <c r="C51" s="143">
        <f t="shared" si="6"/>
        <v>0</v>
      </c>
      <c r="D51" s="143" t="s">
        <v>475</v>
      </c>
      <c r="E51" s="143">
        <f t="shared" si="10"/>
        <v>0</v>
      </c>
      <c r="F51" s="143">
        <f t="shared" si="11"/>
        <v>0</v>
      </c>
      <c r="G51" s="143" t="s">
        <v>516</v>
      </c>
      <c r="H51" s="143">
        <v>0</v>
      </c>
      <c r="I51" s="143" t="s">
        <v>475</v>
      </c>
      <c r="J51" s="143" t="s">
        <v>475</v>
      </c>
      <c r="K51" s="143" t="s">
        <v>475</v>
      </c>
      <c r="L51" s="143">
        <v>0</v>
      </c>
      <c r="M51" s="143" t="s">
        <v>475</v>
      </c>
      <c r="N51" s="143" t="s">
        <v>475</v>
      </c>
      <c r="O51" s="143" t="s">
        <v>475</v>
      </c>
      <c r="P51" s="143">
        <v>0</v>
      </c>
      <c r="Q51" s="143" t="s">
        <v>475</v>
      </c>
      <c r="R51" s="143" t="s">
        <v>475</v>
      </c>
      <c r="S51" s="143" t="s">
        <v>475</v>
      </c>
      <c r="T51" s="143">
        <v>0</v>
      </c>
      <c r="U51" s="143" t="s">
        <v>475</v>
      </c>
      <c r="V51" s="143" t="s">
        <v>475</v>
      </c>
      <c r="W51" s="143" t="s">
        <v>475</v>
      </c>
      <c r="X51" s="143">
        <v>0</v>
      </c>
      <c r="Y51" s="143" t="s">
        <v>475</v>
      </c>
      <c r="Z51" s="143" t="s">
        <v>475</v>
      </c>
      <c r="AA51" s="143" t="s">
        <v>475</v>
      </c>
      <c r="AB51" s="143">
        <f t="shared" si="9"/>
        <v>0</v>
      </c>
      <c r="AC51" s="143" t="s">
        <v>475</v>
      </c>
    </row>
    <row r="52" spans="1:29" s="139" customFormat="1" ht="15" customHeight="1" x14ac:dyDescent="0.2">
      <c r="A52" s="151" t="s">
        <v>542</v>
      </c>
      <c r="B52" s="149" t="s">
        <v>541</v>
      </c>
      <c r="C52" s="143">
        <f t="shared" si="6"/>
        <v>0</v>
      </c>
      <c r="D52" s="143" t="s">
        <v>475</v>
      </c>
      <c r="E52" s="143">
        <f t="shared" si="10"/>
        <v>0</v>
      </c>
      <c r="F52" s="143">
        <f t="shared" si="11"/>
        <v>0</v>
      </c>
      <c r="G52" s="143" t="s">
        <v>516</v>
      </c>
      <c r="H52" s="143">
        <v>0</v>
      </c>
      <c r="I52" s="143" t="s">
        <v>475</v>
      </c>
      <c r="J52" s="143" t="s">
        <v>475</v>
      </c>
      <c r="K52" s="143" t="s">
        <v>475</v>
      </c>
      <c r="L52" s="143">
        <v>0</v>
      </c>
      <c r="M52" s="143" t="s">
        <v>475</v>
      </c>
      <c r="N52" s="143" t="s">
        <v>475</v>
      </c>
      <c r="O52" s="143" t="s">
        <v>475</v>
      </c>
      <c r="P52" s="143">
        <v>0</v>
      </c>
      <c r="Q52" s="143" t="s">
        <v>475</v>
      </c>
      <c r="R52" s="143" t="s">
        <v>475</v>
      </c>
      <c r="S52" s="143" t="s">
        <v>475</v>
      </c>
      <c r="T52" s="143">
        <v>0</v>
      </c>
      <c r="U52" s="143" t="s">
        <v>475</v>
      </c>
      <c r="V52" s="143" t="s">
        <v>475</v>
      </c>
      <c r="W52" s="143" t="s">
        <v>475</v>
      </c>
      <c r="X52" s="143">
        <v>0</v>
      </c>
      <c r="Y52" s="143" t="s">
        <v>475</v>
      </c>
      <c r="Z52" s="143" t="s">
        <v>475</v>
      </c>
      <c r="AA52" s="143" t="s">
        <v>475</v>
      </c>
      <c r="AB52" s="143">
        <f t="shared" si="9"/>
        <v>0</v>
      </c>
      <c r="AC52" s="143" t="s">
        <v>475</v>
      </c>
    </row>
    <row r="53" spans="1:29" ht="30.95" customHeight="1" x14ac:dyDescent="0.2">
      <c r="A53" s="145" t="s">
        <v>58</v>
      </c>
      <c r="B53" s="146" t="s">
        <v>138</v>
      </c>
      <c r="C53" s="143"/>
      <c r="D53" s="143"/>
      <c r="E53" s="143"/>
      <c r="F53" s="143"/>
      <c r="G53" s="143"/>
      <c r="H53" s="143"/>
      <c r="I53" s="143"/>
      <c r="J53" s="143"/>
      <c r="K53" s="143"/>
      <c r="L53" s="143"/>
      <c r="M53" s="143"/>
      <c r="N53" s="143"/>
      <c r="O53" s="143"/>
      <c r="P53" s="143"/>
      <c r="Q53" s="143"/>
      <c r="R53" s="143"/>
      <c r="S53" s="143"/>
      <c r="T53" s="143"/>
      <c r="U53" s="143"/>
      <c r="V53" s="143"/>
      <c r="W53" s="143"/>
      <c r="X53" s="143"/>
      <c r="Y53" s="143"/>
      <c r="Z53" s="143"/>
      <c r="AA53" s="143"/>
      <c r="AB53" s="143"/>
      <c r="AC53" s="143"/>
    </row>
    <row r="54" spans="1:29" ht="15" customHeight="1" x14ac:dyDescent="0.2">
      <c r="A54" s="145" t="s">
        <v>137</v>
      </c>
      <c r="B54" s="149" t="s">
        <v>136</v>
      </c>
      <c r="C54" s="150">
        <f t="shared" si="6"/>
        <v>1.7124600000000001</v>
      </c>
      <c r="D54" s="150" t="s">
        <v>475</v>
      </c>
      <c r="E54" s="150">
        <f>C54</f>
        <v>1.7124600000000001</v>
      </c>
      <c r="F54" s="150">
        <f>E54</f>
        <v>1.7124600000000001</v>
      </c>
      <c r="G54" s="150" t="s">
        <v>516</v>
      </c>
      <c r="H54" s="150">
        <v>1.7124600000000001</v>
      </c>
      <c r="I54" s="150" t="s">
        <v>475</v>
      </c>
      <c r="J54" s="150" t="s">
        <v>475</v>
      </c>
      <c r="K54" s="150" t="s">
        <v>475</v>
      </c>
      <c r="L54" s="150">
        <v>0</v>
      </c>
      <c r="M54" s="150" t="s">
        <v>475</v>
      </c>
      <c r="N54" s="150" t="s">
        <v>475</v>
      </c>
      <c r="O54" s="150" t="s">
        <v>475</v>
      </c>
      <c r="P54" s="150">
        <v>0</v>
      </c>
      <c r="Q54" s="150" t="s">
        <v>475</v>
      </c>
      <c r="R54" s="150" t="s">
        <v>475</v>
      </c>
      <c r="S54" s="150" t="s">
        <v>475</v>
      </c>
      <c r="T54" s="150">
        <v>0</v>
      </c>
      <c r="U54" s="150" t="s">
        <v>475</v>
      </c>
      <c r="V54" s="150" t="s">
        <v>475</v>
      </c>
      <c r="W54" s="150" t="s">
        <v>475</v>
      </c>
      <c r="X54" s="150">
        <v>0</v>
      </c>
      <c r="Y54" s="150" t="s">
        <v>475</v>
      </c>
      <c r="Z54" s="150" t="s">
        <v>475</v>
      </c>
      <c r="AA54" s="150" t="s">
        <v>475</v>
      </c>
      <c r="AB54" s="150">
        <f t="shared" si="9"/>
        <v>1.7124600000000001</v>
      </c>
      <c r="AC54" s="143" t="s">
        <v>475</v>
      </c>
    </row>
    <row r="55" spans="1:29" s="139" customFormat="1" ht="15" customHeight="1" x14ac:dyDescent="0.2">
      <c r="A55" s="145" t="s">
        <v>135</v>
      </c>
      <c r="B55" s="149" t="s">
        <v>129</v>
      </c>
      <c r="C55" s="143">
        <f t="shared" si="6"/>
        <v>0</v>
      </c>
      <c r="D55" s="143" t="s">
        <v>475</v>
      </c>
      <c r="E55" s="143">
        <f t="shared" ref="E55:E61" si="12">C55</f>
        <v>0</v>
      </c>
      <c r="F55" s="143">
        <f t="shared" ref="F55:F61" si="13">E55</f>
        <v>0</v>
      </c>
      <c r="G55" s="143" t="s">
        <v>516</v>
      </c>
      <c r="H55" s="143">
        <f>H45</f>
        <v>0</v>
      </c>
      <c r="I55" s="143" t="s">
        <v>475</v>
      </c>
      <c r="J55" s="143" t="s">
        <v>475</v>
      </c>
      <c r="K55" s="143" t="s">
        <v>475</v>
      </c>
      <c r="L55" s="143">
        <f>L45</f>
        <v>0</v>
      </c>
      <c r="M55" s="143" t="s">
        <v>475</v>
      </c>
      <c r="N55" s="143" t="s">
        <v>475</v>
      </c>
      <c r="O55" s="143" t="s">
        <v>475</v>
      </c>
      <c r="P55" s="143">
        <f>P45</f>
        <v>0</v>
      </c>
      <c r="Q55" s="143" t="s">
        <v>475</v>
      </c>
      <c r="R55" s="143" t="s">
        <v>475</v>
      </c>
      <c r="S55" s="143" t="s">
        <v>475</v>
      </c>
      <c r="T55" s="143">
        <f>T45</f>
        <v>0</v>
      </c>
      <c r="U55" s="143" t="s">
        <v>475</v>
      </c>
      <c r="V55" s="143" t="s">
        <v>475</v>
      </c>
      <c r="W55" s="143" t="s">
        <v>475</v>
      </c>
      <c r="X55" s="143">
        <f>X45</f>
        <v>0</v>
      </c>
      <c r="Y55" s="143" t="s">
        <v>475</v>
      </c>
      <c r="Z55" s="143" t="s">
        <v>475</v>
      </c>
      <c r="AA55" s="143" t="s">
        <v>475</v>
      </c>
      <c r="AB55" s="143">
        <f t="shared" si="9"/>
        <v>0</v>
      </c>
      <c r="AC55" s="143" t="s">
        <v>475</v>
      </c>
    </row>
    <row r="56" spans="1:29" s="139" customFormat="1" ht="15" customHeight="1" x14ac:dyDescent="0.2">
      <c r="A56" s="145" t="s">
        <v>134</v>
      </c>
      <c r="B56" s="149" t="s">
        <v>128</v>
      </c>
      <c r="C56" s="143">
        <f t="shared" si="6"/>
        <v>0.8</v>
      </c>
      <c r="D56" s="143" t="s">
        <v>475</v>
      </c>
      <c r="E56" s="143">
        <f t="shared" si="12"/>
        <v>0.8</v>
      </c>
      <c r="F56" s="143">
        <f t="shared" si="13"/>
        <v>0.8</v>
      </c>
      <c r="G56" s="143" t="s">
        <v>516</v>
      </c>
      <c r="H56" s="143">
        <f>H46</f>
        <v>0.8</v>
      </c>
      <c r="I56" s="143" t="s">
        <v>475</v>
      </c>
      <c r="J56" s="143" t="s">
        <v>475</v>
      </c>
      <c r="K56" s="143" t="s">
        <v>475</v>
      </c>
      <c r="L56" s="143">
        <f>L46</f>
        <v>0</v>
      </c>
      <c r="M56" s="143" t="s">
        <v>475</v>
      </c>
      <c r="N56" s="143" t="s">
        <v>475</v>
      </c>
      <c r="O56" s="143" t="s">
        <v>475</v>
      </c>
      <c r="P56" s="143">
        <f>P46</f>
        <v>0</v>
      </c>
      <c r="Q56" s="143" t="s">
        <v>475</v>
      </c>
      <c r="R56" s="143" t="s">
        <v>475</v>
      </c>
      <c r="S56" s="143" t="s">
        <v>475</v>
      </c>
      <c r="T56" s="143">
        <f>T46</f>
        <v>0</v>
      </c>
      <c r="U56" s="143" t="s">
        <v>475</v>
      </c>
      <c r="V56" s="143" t="s">
        <v>475</v>
      </c>
      <c r="W56" s="143" t="s">
        <v>475</v>
      </c>
      <c r="X56" s="143">
        <f>X46</f>
        <v>0</v>
      </c>
      <c r="Y56" s="143" t="s">
        <v>475</v>
      </c>
      <c r="Z56" s="143" t="s">
        <v>475</v>
      </c>
      <c r="AA56" s="143" t="s">
        <v>475</v>
      </c>
      <c r="AB56" s="143">
        <f t="shared" si="9"/>
        <v>0.8</v>
      </c>
      <c r="AC56" s="143" t="s">
        <v>475</v>
      </c>
    </row>
    <row r="57" spans="1:29" s="139" customFormat="1" ht="15" customHeight="1" x14ac:dyDescent="0.2">
      <c r="A57" s="145" t="s">
        <v>133</v>
      </c>
      <c r="B57" s="149" t="s">
        <v>127</v>
      </c>
      <c r="C57" s="143">
        <f t="shared" si="6"/>
        <v>0</v>
      </c>
      <c r="D57" s="143" t="s">
        <v>475</v>
      </c>
      <c r="E57" s="143">
        <f t="shared" si="12"/>
        <v>0</v>
      </c>
      <c r="F57" s="143">
        <f t="shared" si="13"/>
        <v>0</v>
      </c>
      <c r="G57" s="143" t="s">
        <v>516</v>
      </c>
      <c r="H57" s="143">
        <f>H47</f>
        <v>0</v>
      </c>
      <c r="I57" s="143" t="s">
        <v>475</v>
      </c>
      <c r="J57" s="143" t="s">
        <v>475</v>
      </c>
      <c r="K57" s="143" t="s">
        <v>475</v>
      </c>
      <c r="L57" s="143">
        <f>L47</f>
        <v>0</v>
      </c>
      <c r="M57" s="143" t="s">
        <v>475</v>
      </c>
      <c r="N57" s="143" t="s">
        <v>475</v>
      </c>
      <c r="O57" s="143" t="s">
        <v>475</v>
      </c>
      <c r="P57" s="143">
        <f>P47</f>
        <v>0</v>
      </c>
      <c r="Q57" s="143" t="s">
        <v>475</v>
      </c>
      <c r="R57" s="143" t="s">
        <v>475</v>
      </c>
      <c r="S57" s="143" t="s">
        <v>475</v>
      </c>
      <c r="T57" s="143">
        <f>T47</f>
        <v>0</v>
      </c>
      <c r="U57" s="143" t="s">
        <v>475</v>
      </c>
      <c r="V57" s="143" t="s">
        <v>475</v>
      </c>
      <c r="W57" s="143" t="s">
        <v>475</v>
      </c>
      <c r="X57" s="143">
        <f>X47</f>
        <v>0</v>
      </c>
      <c r="Y57" s="143" t="s">
        <v>475</v>
      </c>
      <c r="Z57" s="143" t="s">
        <v>475</v>
      </c>
      <c r="AA57" s="143" t="s">
        <v>475</v>
      </c>
      <c r="AB57" s="143">
        <f t="shared" si="9"/>
        <v>0</v>
      </c>
      <c r="AC57" s="143" t="s">
        <v>475</v>
      </c>
    </row>
    <row r="58" spans="1:29" s="139" customFormat="1" ht="15" customHeight="1" x14ac:dyDescent="0.2">
      <c r="A58" s="145" t="s">
        <v>132</v>
      </c>
      <c r="B58" s="149" t="s">
        <v>126</v>
      </c>
      <c r="C58" s="143">
        <f t="shared" si="6"/>
        <v>0</v>
      </c>
      <c r="D58" s="143" t="s">
        <v>475</v>
      </c>
      <c r="E58" s="143">
        <f t="shared" si="12"/>
        <v>0</v>
      </c>
      <c r="F58" s="143">
        <f t="shared" si="13"/>
        <v>0</v>
      </c>
      <c r="G58" s="143" t="s">
        <v>516</v>
      </c>
      <c r="H58" s="143">
        <f>H48+H49+H50</f>
        <v>0</v>
      </c>
      <c r="I58" s="143" t="s">
        <v>475</v>
      </c>
      <c r="J58" s="143" t="s">
        <v>475</v>
      </c>
      <c r="K58" s="143" t="s">
        <v>475</v>
      </c>
      <c r="L58" s="143">
        <f>L48+L49+L50</f>
        <v>0</v>
      </c>
      <c r="M58" s="143" t="s">
        <v>475</v>
      </c>
      <c r="N58" s="143" t="s">
        <v>475</v>
      </c>
      <c r="O58" s="143" t="s">
        <v>475</v>
      </c>
      <c r="P58" s="143">
        <f>P48+P49+P50</f>
        <v>0</v>
      </c>
      <c r="Q58" s="143" t="s">
        <v>475</v>
      </c>
      <c r="R58" s="143" t="s">
        <v>475</v>
      </c>
      <c r="S58" s="143" t="s">
        <v>475</v>
      </c>
      <c r="T58" s="143">
        <f>T48+T49+T50</f>
        <v>0</v>
      </c>
      <c r="U58" s="143" t="s">
        <v>475</v>
      </c>
      <c r="V58" s="143" t="s">
        <v>475</v>
      </c>
      <c r="W58" s="143" t="s">
        <v>475</v>
      </c>
      <c r="X58" s="143">
        <f>X48+X49+X50</f>
        <v>0</v>
      </c>
      <c r="Y58" s="143" t="s">
        <v>475</v>
      </c>
      <c r="Z58" s="143" t="s">
        <v>475</v>
      </c>
      <c r="AA58" s="143" t="s">
        <v>475</v>
      </c>
      <c r="AB58" s="143">
        <f t="shared" si="9"/>
        <v>0</v>
      </c>
      <c r="AC58" s="143" t="s">
        <v>475</v>
      </c>
    </row>
    <row r="59" spans="1:29" s="139" customFormat="1" ht="15" customHeight="1" x14ac:dyDescent="0.2">
      <c r="A59" s="145" t="s">
        <v>131</v>
      </c>
      <c r="B59" s="149" t="s">
        <v>539</v>
      </c>
      <c r="C59" s="143">
        <f t="shared" si="6"/>
        <v>0</v>
      </c>
      <c r="D59" s="143" t="s">
        <v>475</v>
      </c>
      <c r="E59" s="143">
        <f t="shared" si="12"/>
        <v>0</v>
      </c>
      <c r="F59" s="143">
        <f t="shared" si="13"/>
        <v>0</v>
      </c>
      <c r="G59" s="143" t="s">
        <v>516</v>
      </c>
      <c r="H59" s="143">
        <f>H51</f>
        <v>0</v>
      </c>
      <c r="I59" s="143" t="s">
        <v>475</v>
      </c>
      <c r="J59" s="143" t="s">
        <v>475</v>
      </c>
      <c r="K59" s="143" t="s">
        <v>475</v>
      </c>
      <c r="L59" s="143">
        <f>L51</f>
        <v>0</v>
      </c>
      <c r="M59" s="143" t="s">
        <v>475</v>
      </c>
      <c r="N59" s="143" t="s">
        <v>475</v>
      </c>
      <c r="O59" s="143" t="s">
        <v>475</v>
      </c>
      <c r="P59" s="143">
        <f>P51</f>
        <v>0</v>
      </c>
      <c r="Q59" s="143" t="s">
        <v>475</v>
      </c>
      <c r="R59" s="143" t="s">
        <v>475</v>
      </c>
      <c r="S59" s="143" t="s">
        <v>475</v>
      </c>
      <c r="T59" s="143">
        <f>T51</f>
        <v>0</v>
      </c>
      <c r="U59" s="143" t="s">
        <v>475</v>
      </c>
      <c r="V59" s="143" t="s">
        <v>475</v>
      </c>
      <c r="W59" s="143" t="s">
        <v>475</v>
      </c>
      <c r="X59" s="143">
        <f>X51</f>
        <v>0</v>
      </c>
      <c r="Y59" s="143" t="s">
        <v>475</v>
      </c>
      <c r="Z59" s="143" t="s">
        <v>475</v>
      </c>
      <c r="AA59" s="143" t="s">
        <v>475</v>
      </c>
      <c r="AB59" s="143">
        <f t="shared" si="9"/>
        <v>0</v>
      </c>
      <c r="AC59" s="143" t="s">
        <v>475</v>
      </c>
    </row>
    <row r="60" spans="1:29" s="139" customFormat="1" ht="15" customHeight="1" x14ac:dyDescent="0.2">
      <c r="A60" s="151" t="s">
        <v>543</v>
      </c>
      <c r="B60" s="149" t="s">
        <v>541</v>
      </c>
      <c r="C60" s="143">
        <f t="shared" si="6"/>
        <v>0</v>
      </c>
      <c r="D60" s="143" t="s">
        <v>475</v>
      </c>
      <c r="E60" s="143">
        <f t="shared" si="12"/>
        <v>0</v>
      </c>
      <c r="F60" s="143">
        <f t="shared" si="13"/>
        <v>0</v>
      </c>
      <c r="G60" s="143" t="s">
        <v>516</v>
      </c>
      <c r="H60" s="143">
        <f>H52</f>
        <v>0</v>
      </c>
      <c r="I60" s="143" t="s">
        <v>475</v>
      </c>
      <c r="J60" s="143" t="s">
        <v>475</v>
      </c>
      <c r="K60" s="143" t="s">
        <v>475</v>
      </c>
      <c r="L60" s="143">
        <f>L52</f>
        <v>0</v>
      </c>
      <c r="M60" s="143" t="s">
        <v>475</v>
      </c>
      <c r="N60" s="143" t="s">
        <v>475</v>
      </c>
      <c r="O60" s="143" t="s">
        <v>475</v>
      </c>
      <c r="P60" s="143">
        <f>P52</f>
        <v>0</v>
      </c>
      <c r="Q60" s="143" t="s">
        <v>475</v>
      </c>
      <c r="R60" s="143" t="s">
        <v>475</v>
      </c>
      <c r="S60" s="143" t="s">
        <v>475</v>
      </c>
      <c r="T60" s="143">
        <f>T52</f>
        <v>0</v>
      </c>
      <c r="U60" s="143" t="s">
        <v>475</v>
      </c>
      <c r="V60" s="143" t="s">
        <v>475</v>
      </c>
      <c r="W60" s="143" t="s">
        <v>475</v>
      </c>
      <c r="X60" s="143">
        <f>X52</f>
        <v>0</v>
      </c>
      <c r="Y60" s="143" t="s">
        <v>475</v>
      </c>
      <c r="Z60" s="143" t="s">
        <v>475</v>
      </c>
      <c r="AA60" s="143" t="s">
        <v>475</v>
      </c>
      <c r="AB60" s="143">
        <f t="shared" si="9"/>
        <v>0</v>
      </c>
      <c r="AC60" s="143" t="s">
        <v>475</v>
      </c>
    </row>
    <row r="61" spans="1:29" s="139" customFormat="1" ht="47.1" customHeight="1" x14ac:dyDescent="0.2">
      <c r="A61" s="145" t="s">
        <v>57</v>
      </c>
      <c r="B61" s="149" t="s">
        <v>223</v>
      </c>
      <c r="C61" s="143" t="str">
        <f t="shared" si="6"/>
        <v>нд</v>
      </c>
      <c r="D61" s="143" t="s">
        <v>475</v>
      </c>
      <c r="E61" s="143" t="str">
        <f t="shared" si="12"/>
        <v>нд</v>
      </c>
      <c r="F61" s="143" t="str">
        <f t="shared" si="13"/>
        <v>нд</v>
      </c>
      <c r="G61" s="143" t="s">
        <v>516</v>
      </c>
      <c r="H61" s="143">
        <v>0</v>
      </c>
      <c r="I61" s="143" t="s">
        <v>475</v>
      </c>
      <c r="J61" s="143" t="s">
        <v>475</v>
      </c>
      <c r="K61" s="143" t="s">
        <v>475</v>
      </c>
      <c r="L61" s="143">
        <v>0</v>
      </c>
      <c r="M61" s="143" t="s">
        <v>475</v>
      </c>
      <c r="N61" s="143" t="s">
        <v>475</v>
      </c>
      <c r="O61" s="143" t="s">
        <v>475</v>
      </c>
      <c r="P61" s="143">
        <v>0</v>
      </c>
      <c r="Q61" s="143" t="s">
        <v>475</v>
      </c>
      <c r="R61" s="143" t="s">
        <v>475</v>
      </c>
      <c r="S61" s="143" t="s">
        <v>475</v>
      </c>
      <c r="T61" s="143">
        <v>0</v>
      </c>
      <c r="U61" s="143" t="s">
        <v>475</v>
      </c>
      <c r="V61" s="143" t="s">
        <v>475</v>
      </c>
      <c r="W61" s="143" t="s">
        <v>475</v>
      </c>
      <c r="X61" s="143">
        <v>0</v>
      </c>
      <c r="Y61" s="143" t="s">
        <v>475</v>
      </c>
      <c r="Z61" s="143" t="s">
        <v>475</v>
      </c>
      <c r="AA61" s="143" t="s">
        <v>475</v>
      </c>
      <c r="AB61" s="143" t="s">
        <v>475</v>
      </c>
      <c r="AC61" s="143" t="s">
        <v>475</v>
      </c>
    </row>
    <row r="62" spans="1:29" s="139" customFormat="1" ht="15" customHeight="1" x14ac:dyDescent="0.2">
      <c r="A62" s="145" t="s">
        <v>55</v>
      </c>
      <c r="B62" s="146" t="s">
        <v>130</v>
      </c>
      <c r="C62" s="143"/>
      <c r="D62" s="143"/>
      <c r="E62" s="143"/>
      <c r="F62" s="143"/>
      <c r="G62" s="143"/>
      <c r="H62" s="143"/>
      <c r="I62" s="143"/>
      <c r="J62" s="143"/>
      <c r="K62" s="143"/>
      <c r="L62" s="143"/>
      <c r="M62" s="143"/>
      <c r="N62" s="143"/>
      <c r="O62" s="143"/>
      <c r="P62" s="143"/>
      <c r="Q62" s="143"/>
      <c r="R62" s="143"/>
      <c r="S62" s="143"/>
      <c r="T62" s="143"/>
      <c r="U62" s="143"/>
      <c r="V62" s="143"/>
      <c r="W62" s="143"/>
      <c r="X62" s="143"/>
      <c r="Y62" s="143"/>
      <c r="Z62" s="143"/>
      <c r="AA62" s="143"/>
      <c r="AB62" s="143"/>
      <c r="AC62" s="143"/>
    </row>
    <row r="63" spans="1:29" s="139" customFormat="1" ht="15" customHeight="1" x14ac:dyDescent="0.2">
      <c r="A63" s="145" t="s">
        <v>217</v>
      </c>
      <c r="B63" s="149" t="s">
        <v>150</v>
      </c>
      <c r="C63" s="143">
        <f t="shared" si="6"/>
        <v>0</v>
      </c>
      <c r="D63" s="143" t="s">
        <v>475</v>
      </c>
      <c r="E63" s="143">
        <f>C63</f>
        <v>0</v>
      </c>
      <c r="F63" s="143">
        <f>E63</f>
        <v>0</v>
      </c>
      <c r="G63" s="143" t="s">
        <v>516</v>
      </c>
      <c r="H63" s="143">
        <v>0</v>
      </c>
      <c r="I63" s="143" t="s">
        <v>475</v>
      </c>
      <c r="J63" s="143" t="s">
        <v>475</v>
      </c>
      <c r="K63" s="143" t="s">
        <v>475</v>
      </c>
      <c r="L63" s="143">
        <v>0</v>
      </c>
      <c r="M63" s="143" t="s">
        <v>475</v>
      </c>
      <c r="N63" s="143" t="s">
        <v>475</v>
      </c>
      <c r="O63" s="143" t="s">
        <v>475</v>
      </c>
      <c r="P63" s="143">
        <v>0</v>
      </c>
      <c r="Q63" s="143" t="s">
        <v>475</v>
      </c>
      <c r="R63" s="143" t="s">
        <v>475</v>
      </c>
      <c r="S63" s="143" t="s">
        <v>475</v>
      </c>
      <c r="T63" s="143">
        <v>0</v>
      </c>
      <c r="U63" s="143" t="s">
        <v>475</v>
      </c>
      <c r="V63" s="143" t="s">
        <v>475</v>
      </c>
      <c r="W63" s="143" t="s">
        <v>475</v>
      </c>
      <c r="X63" s="143">
        <v>0</v>
      </c>
      <c r="Y63" s="143" t="s">
        <v>475</v>
      </c>
      <c r="Z63" s="143" t="s">
        <v>475</v>
      </c>
      <c r="AA63" s="143" t="s">
        <v>475</v>
      </c>
      <c r="AB63" s="143">
        <f>H63+L63+P63+T63+X63</f>
        <v>0</v>
      </c>
      <c r="AC63" s="143" t="s">
        <v>475</v>
      </c>
    </row>
    <row r="64" spans="1:29" s="139" customFormat="1" ht="30.95" customHeight="1" x14ac:dyDescent="0.2">
      <c r="A64" s="145" t="s">
        <v>218</v>
      </c>
      <c r="B64" s="149" t="s">
        <v>148</v>
      </c>
      <c r="C64" s="143">
        <f t="shared" si="6"/>
        <v>0.52</v>
      </c>
      <c r="D64" s="143" t="s">
        <v>475</v>
      </c>
      <c r="E64" s="143">
        <f t="shared" ref="E64:E68" si="14">C64</f>
        <v>0.52</v>
      </c>
      <c r="F64" s="143">
        <f t="shared" ref="F64:F68" si="15">E64</f>
        <v>0.52</v>
      </c>
      <c r="G64" s="143" t="s">
        <v>516</v>
      </c>
      <c r="H64" s="143">
        <v>0.52</v>
      </c>
      <c r="I64" s="143" t="s">
        <v>475</v>
      </c>
      <c r="J64" s="143" t="s">
        <v>475</v>
      </c>
      <c r="K64" s="143" t="s">
        <v>475</v>
      </c>
      <c r="L64" s="143">
        <v>0</v>
      </c>
      <c r="M64" s="143" t="s">
        <v>475</v>
      </c>
      <c r="N64" s="143" t="s">
        <v>475</v>
      </c>
      <c r="O64" s="143" t="s">
        <v>475</v>
      </c>
      <c r="P64" s="143">
        <v>0</v>
      </c>
      <c r="Q64" s="143" t="s">
        <v>475</v>
      </c>
      <c r="R64" s="143" t="s">
        <v>475</v>
      </c>
      <c r="S64" s="143" t="s">
        <v>475</v>
      </c>
      <c r="T64" s="143">
        <v>0</v>
      </c>
      <c r="U64" s="143" t="s">
        <v>475</v>
      </c>
      <c r="V64" s="143" t="s">
        <v>475</v>
      </c>
      <c r="W64" s="143" t="s">
        <v>475</v>
      </c>
      <c r="X64" s="143">
        <v>0</v>
      </c>
      <c r="Y64" s="143" t="s">
        <v>475</v>
      </c>
      <c r="Z64" s="143" t="s">
        <v>475</v>
      </c>
      <c r="AA64" s="143" t="s">
        <v>475</v>
      </c>
      <c r="AB64" s="143">
        <f t="shared" ref="AB64:AB68" si="16">H64+L64+P64+T64+X64</f>
        <v>0.52</v>
      </c>
      <c r="AC64" s="143" t="s">
        <v>475</v>
      </c>
    </row>
    <row r="65" spans="1:29" s="139" customFormat="1" ht="15" customHeight="1" x14ac:dyDescent="0.2">
      <c r="A65" s="145" t="s">
        <v>219</v>
      </c>
      <c r="B65" s="149" t="s">
        <v>146</v>
      </c>
      <c r="C65" s="143">
        <f t="shared" si="6"/>
        <v>0</v>
      </c>
      <c r="D65" s="143" t="s">
        <v>475</v>
      </c>
      <c r="E65" s="143">
        <f t="shared" si="14"/>
        <v>0</v>
      </c>
      <c r="F65" s="143">
        <f t="shared" si="15"/>
        <v>0</v>
      </c>
      <c r="G65" s="143" t="s">
        <v>516</v>
      </c>
      <c r="H65" s="143">
        <v>0</v>
      </c>
      <c r="I65" s="143" t="s">
        <v>475</v>
      </c>
      <c r="J65" s="143" t="s">
        <v>475</v>
      </c>
      <c r="K65" s="143" t="s">
        <v>475</v>
      </c>
      <c r="L65" s="143">
        <v>0</v>
      </c>
      <c r="M65" s="143" t="s">
        <v>475</v>
      </c>
      <c r="N65" s="143" t="s">
        <v>475</v>
      </c>
      <c r="O65" s="143" t="s">
        <v>475</v>
      </c>
      <c r="P65" s="143">
        <v>0</v>
      </c>
      <c r="Q65" s="143" t="s">
        <v>475</v>
      </c>
      <c r="R65" s="143" t="s">
        <v>475</v>
      </c>
      <c r="S65" s="143" t="s">
        <v>475</v>
      </c>
      <c r="T65" s="143">
        <v>0</v>
      </c>
      <c r="U65" s="143" t="s">
        <v>475</v>
      </c>
      <c r="V65" s="143" t="s">
        <v>475</v>
      </c>
      <c r="W65" s="143" t="s">
        <v>475</v>
      </c>
      <c r="X65" s="143">
        <v>0</v>
      </c>
      <c r="Y65" s="143" t="s">
        <v>475</v>
      </c>
      <c r="Z65" s="143" t="s">
        <v>475</v>
      </c>
      <c r="AA65" s="143" t="s">
        <v>475</v>
      </c>
      <c r="AB65" s="143">
        <f t="shared" si="16"/>
        <v>0</v>
      </c>
      <c r="AC65" s="143" t="s">
        <v>475</v>
      </c>
    </row>
    <row r="66" spans="1:29" s="139" customFormat="1" ht="15" customHeight="1" x14ac:dyDescent="0.2">
      <c r="A66" s="145" t="s">
        <v>220</v>
      </c>
      <c r="B66" s="149" t="s">
        <v>222</v>
      </c>
      <c r="C66" s="143">
        <f t="shared" si="6"/>
        <v>0</v>
      </c>
      <c r="D66" s="143" t="s">
        <v>475</v>
      </c>
      <c r="E66" s="143">
        <f t="shared" si="14"/>
        <v>0</v>
      </c>
      <c r="F66" s="143">
        <f t="shared" si="15"/>
        <v>0</v>
      </c>
      <c r="G66" s="143" t="s">
        <v>516</v>
      </c>
      <c r="H66" s="143">
        <v>0</v>
      </c>
      <c r="I66" s="143" t="s">
        <v>475</v>
      </c>
      <c r="J66" s="143" t="s">
        <v>475</v>
      </c>
      <c r="K66" s="143" t="s">
        <v>475</v>
      </c>
      <c r="L66" s="143">
        <v>0</v>
      </c>
      <c r="M66" s="143" t="s">
        <v>475</v>
      </c>
      <c r="N66" s="143" t="s">
        <v>475</v>
      </c>
      <c r="O66" s="143" t="s">
        <v>475</v>
      </c>
      <c r="P66" s="143">
        <v>0</v>
      </c>
      <c r="Q66" s="143" t="s">
        <v>475</v>
      </c>
      <c r="R66" s="143" t="s">
        <v>475</v>
      </c>
      <c r="S66" s="143" t="s">
        <v>475</v>
      </c>
      <c r="T66" s="143">
        <v>0</v>
      </c>
      <c r="U66" s="143" t="s">
        <v>475</v>
      </c>
      <c r="V66" s="143" t="s">
        <v>475</v>
      </c>
      <c r="W66" s="143" t="s">
        <v>475</v>
      </c>
      <c r="X66" s="143">
        <v>0</v>
      </c>
      <c r="Y66" s="143" t="s">
        <v>475</v>
      </c>
      <c r="Z66" s="143" t="s">
        <v>475</v>
      </c>
      <c r="AA66" s="143" t="s">
        <v>475</v>
      </c>
      <c r="AB66" s="143">
        <f t="shared" si="16"/>
        <v>0</v>
      </c>
      <c r="AC66" s="143" t="s">
        <v>475</v>
      </c>
    </row>
    <row r="67" spans="1:29" s="139" customFormat="1" ht="15" customHeight="1" x14ac:dyDescent="0.2">
      <c r="A67" s="145" t="s">
        <v>221</v>
      </c>
      <c r="B67" s="149" t="s">
        <v>539</v>
      </c>
      <c r="C67" s="143">
        <f t="shared" si="6"/>
        <v>0</v>
      </c>
      <c r="D67" s="143" t="s">
        <v>475</v>
      </c>
      <c r="E67" s="143">
        <f t="shared" si="14"/>
        <v>0</v>
      </c>
      <c r="F67" s="143">
        <f t="shared" si="15"/>
        <v>0</v>
      </c>
      <c r="G67" s="143" t="s">
        <v>516</v>
      </c>
      <c r="H67" s="143">
        <v>0</v>
      </c>
      <c r="I67" s="143" t="s">
        <v>475</v>
      </c>
      <c r="J67" s="143" t="s">
        <v>475</v>
      </c>
      <c r="K67" s="143" t="s">
        <v>475</v>
      </c>
      <c r="L67" s="143">
        <v>0</v>
      </c>
      <c r="M67" s="143" t="s">
        <v>475</v>
      </c>
      <c r="N67" s="143" t="s">
        <v>475</v>
      </c>
      <c r="O67" s="143" t="s">
        <v>475</v>
      </c>
      <c r="P67" s="143">
        <v>0</v>
      </c>
      <c r="Q67" s="143" t="s">
        <v>475</v>
      </c>
      <c r="R67" s="143" t="s">
        <v>475</v>
      </c>
      <c r="S67" s="143" t="s">
        <v>475</v>
      </c>
      <c r="T67" s="143">
        <v>0</v>
      </c>
      <c r="U67" s="143" t="s">
        <v>475</v>
      </c>
      <c r="V67" s="143" t="s">
        <v>475</v>
      </c>
      <c r="W67" s="143" t="s">
        <v>475</v>
      </c>
      <c r="X67" s="143">
        <v>0</v>
      </c>
      <c r="Y67" s="143" t="s">
        <v>475</v>
      </c>
      <c r="Z67" s="143" t="s">
        <v>475</v>
      </c>
      <c r="AA67" s="143" t="s">
        <v>475</v>
      </c>
      <c r="AB67" s="143">
        <f t="shared" si="16"/>
        <v>0</v>
      </c>
      <c r="AC67" s="143" t="s">
        <v>475</v>
      </c>
    </row>
    <row r="68" spans="1:29" s="139" customFormat="1" ht="15" customHeight="1" x14ac:dyDescent="0.2">
      <c r="A68" s="151" t="s">
        <v>544</v>
      </c>
      <c r="B68" s="149" t="s">
        <v>541</v>
      </c>
      <c r="C68" s="143">
        <f t="shared" si="6"/>
        <v>0</v>
      </c>
      <c r="D68" s="143" t="s">
        <v>475</v>
      </c>
      <c r="E68" s="143">
        <f t="shared" si="14"/>
        <v>0</v>
      </c>
      <c r="F68" s="143">
        <f t="shared" si="15"/>
        <v>0</v>
      </c>
      <c r="G68" s="143" t="s">
        <v>516</v>
      </c>
      <c r="H68" s="143">
        <v>0</v>
      </c>
      <c r="I68" s="143" t="s">
        <v>475</v>
      </c>
      <c r="J68" s="143" t="s">
        <v>475</v>
      </c>
      <c r="K68" s="143" t="s">
        <v>475</v>
      </c>
      <c r="L68" s="143">
        <v>0</v>
      </c>
      <c r="M68" s="143" t="s">
        <v>475</v>
      </c>
      <c r="N68" s="143" t="s">
        <v>475</v>
      </c>
      <c r="O68" s="143" t="s">
        <v>475</v>
      </c>
      <c r="P68" s="143">
        <v>0</v>
      </c>
      <c r="Q68" s="143" t="s">
        <v>475</v>
      </c>
      <c r="R68" s="143" t="s">
        <v>475</v>
      </c>
      <c r="S68" s="143" t="s">
        <v>475</v>
      </c>
      <c r="T68" s="143">
        <v>0</v>
      </c>
      <c r="U68" s="143" t="s">
        <v>475</v>
      </c>
      <c r="V68" s="143" t="s">
        <v>475</v>
      </c>
      <c r="W68" s="143" t="s">
        <v>475</v>
      </c>
      <c r="X68" s="143">
        <v>0</v>
      </c>
      <c r="Y68" s="143" t="s">
        <v>475</v>
      </c>
      <c r="Z68" s="143" t="s">
        <v>475</v>
      </c>
      <c r="AA68" s="143" t="s">
        <v>475</v>
      </c>
      <c r="AB68" s="143">
        <f t="shared" si="16"/>
        <v>0</v>
      </c>
      <c r="AC68" s="143" t="s">
        <v>475</v>
      </c>
    </row>
    <row r="69" spans="1:29" ht="11.1" customHeight="1" x14ac:dyDescent="0.2"/>
    <row r="70" spans="1:29" ht="11.45" customHeight="1" x14ac:dyDescent="0.2"/>
    <row r="71" spans="1:29" ht="11.45" customHeight="1" x14ac:dyDescent="0.2"/>
    <row r="72" spans="1:29" ht="11.45" customHeight="1" x14ac:dyDescent="0.2"/>
    <row r="73" spans="1:29" ht="11.45" customHeight="1" x14ac:dyDescent="0.2"/>
    <row r="74" spans="1:29" ht="11.45" customHeight="1" x14ac:dyDescent="0.2"/>
    <row r="75" spans="1:29" ht="11.45" customHeight="1" x14ac:dyDescent="0.2"/>
    <row r="76" spans="1:29" ht="11.45" customHeight="1" x14ac:dyDescent="0.2"/>
    <row r="77" spans="1:29" ht="11.45" customHeight="1" x14ac:dyDescent="0.2"/>
    <row r="78" spans="1:29" ht="11.45" customHeight="1" x14ac:dyDescent="0.2"/>
    <row r="79" spans="1:29" ht="11.45" customHeight="1" x14ac:dyDescent="0.2"/>
    <row r="80" spans="1:29"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sheetData>
  <customSheetViews>
    <customSheetView guid="{B2156467-DABD-4AFC-BC18-E275263FEE82}" scale="70" showPageBreaks="1" fitToPage="1" printArea="1" view="pageBreakPreview" topLeftCell="A13">
      <pane xSplit="2" ySplit="10" topLeftCell="C23" activePane="bottomRight" state="frozen"/>
      <selection pane="bottomRight" activeCell="AG27" sqref="C24:AG27"/>
      <pageMargins left="0.39370078740157483" right="0.39370078740157483" top="0.78740157480314965" bottom="0.39370078740157483" header="0.31496062992125984" footer="0.31496062992125984"/>
      <pageSetup paperSize="8" scale="53" orientation="landscape" r:id="rId1"/>
      <headerFooter differentFirst="1" scaleWithDoc="0"/>
    </customSheetView>
    <customSheetView guid="{DE20B92D-B76C-4570-8CA1-DE4EE8DD0822}" scale="70" showPageBreaks="1" fitToPage="1" printArea="1" view="pageBreakPreview" topLeftCell="A13">
      <pane xSplit="2" ySplit="10" topLeftCell="C23" activePane="bottomRight" state="frozen"/>
      <selection pane="bottomRight" activeCell="C64" sqref="C64"/>
      <pageMargins left="0.39370078740157483" right="0.39370078740157483" top="0.78740157480314965" bottom="0.39370078740157483" header="0.31496062992125984" footer="0.31496062992125984"/>
      <pageSetup paperSize="8" scale="35" orientation="landscape" r:id="rId2"/>
      <headerFooter differentFirst="1" scaleWithDoc="0"/>
    </customSheetView>
    <customSheetView guid="{82706164-65D5-46C6-A482-3CEC2F6F0B86}" scale="70" showPageBreaks="1" fitToPage="1" printArea="1" view="pageBreakPreview" topLeftCell="A13">
      <pane xSplit="2" ySplit="10" topLeftCell="C23" activePane="bottomRight" state="frozen"/>
      <selection pane="bottomRight" activeCell="D26" sqref="D26"/>
      <pageMargins left="0.39370078740157483" right="0.39370078740157483" top="0.78740157480314965" bottom="0.39370078740157483" header="0.31496062992125984" footer="0.31496062992125984"/>
      <pageSetup paperSize="8" scale="35" orientation="landscape" r:id="rId3"/>
      <headerFooter differentFirst="1" scaleWithDoc="0"/>
    </customSheetView>
    <customSheetView guid="{222FB211-2350-420C-BFE4-9DA8C9194F22}" scale="56" showPageBreaks="1" fitToPage="1" printArea="1" view="pageBreakPreview" topLeftCell="A13">
      <pane xSplit="2" ySplit="10" topLeftCell="F23" activePane="bottomRight" state="frozen"/>
      <selection pane="bottomRight" activeCell="P39" sqref="P39"/>
      <pageMargins left="0.39370078740157483" right="0.39370078740157483" top="0.78740157480314965" bottom="0.39370078740157483" header="0.31496062992125984" footer="0.31496062992125984"/>
      <pageSetup paperSize="8" scale="35" orientation="landscape" r:id="rId4"/>
      <headerFooter differentFirst="1" scaleWithDoc="0"/>
    </customSheetView>
  </customSheetViews>
  <mergeCells count="30">
    <mergeCell ref="A14:U14"/>
    <mergeCell ref="A15:U15"/>
    <mergeCell ref="A18:U18"/>
    <mergeCell ref="C20:D21"/>
    <mergeCell ref="T21:U21"/>
    <mergeCell ref="A20:A22"/>
    <mergeCell ref="E20:F21"/>
    <mergeCell ref="G20:G22"/>
    <mergeCell ref="L20:O20"/>
    <mergeCell ref="B20:B22"/>
    <mergeCell ref="L21:M21"/>
    <mergeCell ref="N21:O21"/>
    <mergeCell ref="P20:S20"/>
    <mergeCell ref="R21:S21"/>
    <mergeCell ref="X20:AA20"/>
    <mergeCell ref="AB20:AC21"/>
    <mergeCell ref="A4:U4"/>
    <mergeCell ref="A6:U6"/>
    <mergeCell ref="A8:U8"/>
    <mergeCell ref="A9:U9"/>
    <mergeCell ref="A11:U11"/>
    <mergeCell ref="A12:U12"/>
    <mergeCell ref="H20:K20"/>
    <mergeCell ref="H21:I21"/>
    <mergeCell ref="J21:K21"/>
    <mergeCell ref="X21:Y21"/>
    <mergeCell ref="Z21:AA21"/>
    <mergeCell ref="T20:W20"/>
    <mergeCell ref="V21:W21"/>
    <mergeCell ref="P21:Q21"/>
  </mergeCells>
  <pageMargins left="0.39370078740157483" right="0.39370078740157483" top="0.78740157480314965" bottom="0.39370078740157483" header="0.31496062992125984" footer="0.31496062992125984"/>
  <pageSetup paperSize="8" scale="30" orientation="landscape" r:id="rId5"/>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7AD4D-81A7-4683-BB15-97C15FBB02B7}">
  <sheetPr>
    <pageSetUpPr fitToPage="1"/>
  </sheetPr>
  <dimension ref="A1:AV27"/>
  <sheetViews>
    <sheetView view="pageBreakPreview" topLeftCell="A24" zoomScaleSheetLayoutView="100" workbookViewId="0">
      <selection activeCell="N26" sqref="N26"/>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3" t="s">
        <v>67</v>
      </c>
    </row>
    <row r="2" spans="1:48" ht="18.75" x14ac:dyDescent="0.3">
      <c r="AV2" s="11" t="s">
        <v>9</v>
      </c>
    </row>
    <row r="3" spans="1:48" ht="18.75" x14ac:dyDescent="0.3">
      <c r="AV3" s="11" t="s">
        <v>484</v>
      </c>
    </row>
    <row r="4" spans="1:48" ht="18.75" x14ac:dyDescent="0.3">
      <c r="AV4" s="11"/>
    </row>
    <row r="5" spans="1:48" ht="18.75" customHeight="1" x14ac:dyDescent="0.25">
      <c r="A5" s="182" t="s">
        <v>491</v>
      </c>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c r="AS5" s="182"/>
      <c r="AT5" s="182"/>
      <c r="AU5" s="182"/>
      <c r="AV5" s="182"/>
    </row>
    <row r="6" spans="1:48" ht="18.75" x14ac:dyDescent="0.3">
      <c r="AV6" s="11"/>
    </row>
    <row r="7" spans="1:48" ht="18.75" x14ac:dyDescent="0.25">
      <c r="A7" s="186" t="s">
        <v>8</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c r="AP7" s="186"/>
      <c r="AQ7" s="186"/>
      <c r="AR7" s="186"/>
      <c r="AS7" s="186"/>
      <c r="AT7" s="186"/>
      <c r="AU7" s="186"/>
      <c r="AV7" s="186"/>
    </row>
    <row r="8" spans="1:48" ht="18.75" x14ac:dyDescent="0.25">
      <c r="A8" s="186"/>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186"/>
      <c r="AD8" s="186"/>
      <c r="AE8" s="186"/>
      <c r="AF8" s="186"/>
      <c r="AG8" s="186"/>
      <c r="AH8" s="186"/>
      <c r="AI8" s="186"/>
      <c r="AJ8" s="186"/>
      <c r="AK8" s="186"/>
      <c r="AL8" s="186"/>
      <c r="AM8" s="186"/>
      <c r="AN8" s="186"/>
      <c r="AO8" s="186"/>
      <c r="AP8" s="186"/>
      <c r="AQ8" s="186"/>
      <c r="AR8" s="186"/>
      <c r="AS8" s="186"/>
      <c r="AT8" s="186"/>
      <c r="AU8" s="186"/>
      <c r="AV8" s="186"/>
    </row>
    <row r="9" spans="1:48" x14ac:dyDescent="0.25">
      <c r="A9" s="187" t="s">
        <v>482</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c r="AS9" s="187"/>
      <c r="AT9" s="187"/>
      <c r="AU9" s="187"/>
      <c r="AV9" s="187"/>
    </row>
    <row r="10" spans="1:48" ht="15.75" x14ac:dyDescent="0.25">
      <c r="A10" s="183" t="s">
        <v>7</v>
      </c>
      <c r="B10" s="183"/>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3"/>
      <c r="AR10" s="183"/>
      <c r="AS10" s="183"/>
      <c r="AT10" s="183"/>
      <c r="AU10" s="183"/>
      <c r="AV10" s="183"/>
    </row>
    <row r="11" spans="1:48" ht="18.75" x14ac:dyDescent="0.25">
      <c r="A11" s="186"/>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186"/>
      <c r="AD11" s="186"/>
      <c r="AE11" s="186"/>
      <c r="AF11" s="186"/>
      <c r="AG11" s="186"/>
      <c r="AH11" s="186"/>
      <c r="AI11" s="186"/>
      <c r="AJ11" s="186"/>
      <c r="AK11" s="186"/>
      <c r="AL11" s="186"/>
      <c r="AM11" s="186"/>
      <c r="AN11" s="186"/>
      <c r="AO11" s="186"/>
      <c r="AP11" s="186"/>
      <c r="AQ11" s="186"/>
      <c r="AR11" s="186"/>
      <c r="AS11" s="186"/>
      <c r="AT11" s="186"/>
      <c r="AU11" s="186"/>
      <c r="AV11" s="186"/>
    </row>
    <row r="12" spans="1:48" x14ac:dyDescent="0.25">
      <c r="A12" s="187" t="s">
        <v>489</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c r="AV12" s="187"/>
    </row>
    <row r="13" spans="1:48" ht="15.75" x14ac:dyDescent="0.25">
      <c r="A13" s="183" t="s">
        <v>6</v>
      </c>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c r="AS13" s="183"/>
      <c r="AT13" s="183"/>
      <c r="AU13" s="183"/>
      <c r="AV13" s="183"/>
    </row>
    <row r="14" spans="1:48" ht="18.75" x14ac:dyDescent="0.25">
      <c r="A14" s="192"/>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c r="Z14" s="192"/>
      <c r="AA14" s="192"/>
      <c r="AB14" s="192"/>
      <c r="AC14" s="192"/>
      <c r="AD14" s="192"/>
      <c r="AE14" s="192"/>
      <c r="AF14" s="192"/>
      <c r="AG14" s="192"/>
      <c r="AH14" s="192"/>
      <c r="AI14" s="192"/>
      <c r="AJ14" s="192"/>
      <c r="AK14" s="192"/>
      <c r="AL14" s="192"/>
      <c r="AM14" s="192"/>
      <c r="AN14" s="192"/>
      <c r="AO14" s="192"/>
      <c r="AP14" s="192"/>
      <c r="AQ14" s="192"/>
      <c r="AR14" s="192"/>
      <c r="AS14" s="192"/>
      <c r="AT14" s="192"/>
      <c r="AU14" s="192"/>
      <c r="AV14" s="192"/>
    </row>
    <row r="15" spans="1:48" x14ac:dyDescent="0.25">
      <c r="A15" s="187" t="s">
        <v>507</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c r="AS15" s="187"/>
      <c r="AT15" s="187"/>
      <c r="AU15" s="187"/>
      <c r="AV15" s="187"/>
    </row>
    <row r="16" spans="1:48" ht="15.75" x14ac:dyDescent="0.25">
      <c r="A16" s="183" t="s">
        <v>5</v>
      </c>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c r="AS16" s="183"/>
      <c r="AT16" s="183"/>
      <c r="AU16" s="183"/>
      <c r="AV16" s="183"/>
    </row>
    <row r="17" spans="1:48" x14ac:dyDescent="0.25">
      <c r="A17" s="213"/>
      <c r="B17" s="213"/>
      <c r="C17" s="213"/>
      <c r="D17" s="213"/>
      <c r="E17" s="213"/>
      <c r="F17" s="213"/>
      <c r="G17" s="213"/>
      <c r="H17" s="213"/>
      <c r="I17" s="213"/>
      <c r="J17" s="213"/>
      <c r="K17" s="213"/>
      <c r="L17" s="213"/>
      <c r="M17" s="213"/>
      <c r="N17" s="213"/>
      <c r="O17" s="213"/>
      <c r="P17" s="213"/>
      <c r="Q17" s="213"/>
      <c r="R17" s="213"/>
      <c r="S17" s="213"/>
      <c r="T17" s="213"/>
      <c r="U17" s="213"/>
      <c r="V17" s="213"/>
      <c r="W17" s="213"/>
      <c r="X17" s="213"/>
      <c r="Y17" s="213"/>
      <c r="Z17" s="213"/>
      <c r="AA17" s="213"/>
      <c r="AB17" s="213"/>
      <c r="AC17" s="213"/>
      <c r="AD17" s="213"/>
      <c r="AE17" s="213"/>
      <c r="AF17" s="213"/>
      <c r="AG17" s="213"/>
      <c r="AH17" s="213"/>
      <c r="AI17" s="213"/>
      <c r="AJ17" s="213"/>
      <c r="AK17" s="213"/>
      <c r="AL17" s="213"/>
      <c r="AM17" s="213"/>
      <c r="AN17" s="213"/>
      <c r="AO17" s="213"/>
      <c r="AP17" s="213"/>
      <c r="AQ17" s="213"/>
      <c r="AR17" s="213"/>
      <c r="AS17" s="213"/>
      <c r="AT17" s="213"/>
      <c r="AU17" s="213"/>
      <c r="AV17" s="213"/>
    </row>
    <row r="18" spans="1:48" ht="14.25" customHeight="1" x14ac:dyDescent="0.25">
      <c r="A18" s="213"/>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3"/>
      <c r="AK18" s="213"/>
      <c r="AL18" s="213"/>
      <c r="AM18" s="213"/>
      <c r="AN18" s="213"/>
      <c r="AO18" s="213"/>
      <c r="AP18" s="213"/>
      <c r="AQ18" s="213"/>
      <c r="AR18" s="213"/>
      <c r="AS18" s="213"/>
      <c r="AT18" s="213"/>
      <c r="AU18" s="213"/>
      <c r="AV18" s="213"/>
    </row>
    <row r="19" spans="1:48" x14ac:dyDescent="0.25">
      <c r="A19" s="213"/>
      <c r="B19" s="213"/>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3"/>
      <c r="AA19" s="213"/>
      <c r="AB19" s="213"/>
      <c r="AC19" s="213"/>
      <c r="AD19" s="213"/>
      <c r="AE19" s="213"/>
      <c r="AF19" s="213"/>
      <c r="AG19" s="213"/>
      <c r="AH19" s="213"/>
      <c r="AI19" s="213"/>
      <c r="AJ19" s="213"/>
      <c r="AK19" s="213"/>
      <c r="AL19" s="213"/>
      <c r="AM19" s="213"/>
      <c r="AN19" s="213"/>
      <c r="AO19" s="213"/>
      <c r="AP19" s="213"/>
      <c r="AQ19" s="213"/>
      <c r="AR19" s="213"/>
      <c r="AS19" s="213"/>
      <c r="AT19" s="213"/>
      <c r="AU19" s="213"/>
      <c r="AV19" s="213"/>
    </row>
    <row r="20" spans="1:48" x14ac:dyDescent="0.25">
      <c r="A20" s="213"/>
      <c r="B20" s="213"/>
      <c r="C20" s="213"/>
      <c r="D20" s="213"/>
      <c r="E20" s="213"/>
      <c r="F20" s="213"/>
      <c r="G20" s="213"/>
      <c r="H20" s="213"/>
      <c r="I20" s="213"/>
      <c r="J20" s="213"/>
      <c r="K20" s="213"/>
      <c r="L20" s="213"/>
      <c r="M20" s="213"/>
      <c r="N20" s="213"/>
      <c r="O20" s="213"/>
      <c r="P20" s="213"/>
      <c r="Q20" s="213"/>
      <c r="R20" s="213"/>
      <c r="S20" s="213"/>
      <c r="T20" s="213"/>
      <c r="U20" s="213"/>
      <c r="V20" s="213"/>
      <c r="W20" s="213"/>
      <c r="X20" s="213"/>
      <c r="Y20" s="213"/>
      <c r="Z20" s="213"/>
      <c r="AA20" s="213"/>
      <c r="AB20" s="213"/>
      <c r="AC20" s="213"/>
      <c r="AD20" s="213"/>
      <c r="AE20" s="213"/>
      <c r="AF20" s="213"/>
      <c r="AG20" s="213"/>
      <c r="AH20" s="213"/>
      <c r="AI20" s="213"/>
      <c r="AJ20" s="213"/>
      <c r="AK20" s="213"/>
      <c r="AL20" s="213"/>
      <c r="AM20" s="213"/>
      <c r="AN20" s="213"/>
      <c r="AO20" s="213"/>
      <c r="AP20" s="213"/>
      <c r="AQ20" s="213"/>
      <c r="AR20" s="213"/>
      <c r="AS20" s="213"/>
      <c r="AT20" s="213"/>
      <c r="AU20" s="213"/>
      <c r="AV20" s="213"/>
    </row>
    <row r="21" spans="1:48" x14ac:dyDescent="0.25">
      <c r="A21" s="286" t="s">
        <v>454</v>
      </c>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286"/>
      <c r="AB21" s="286"/>
      <c r="AC21" s="286"/>
      <c r="AD21" s="286"/>
      <c r="AE21" s="286"/>
      <c r="AF21" s="286"/>
      <c r="AG21" s="286"/>
      <c r="AH21" s="286"/>
      <c r="AI21" s="286"/>
      <c r="AJ21" s="286"/>
      <c r="AK21" s="286"/>
      <c r="AL21" s="286"/>
      <c r="AM21" s="286"/>
      <c r="AN21" s="286"/>
      <c r="AO21" s="286"/>
      <c r="AP21" s="286"/>
      <c r="AQ21" s="286"/>
      <c r="AR21" s="286"/>
      <c r="AS21" s="286"/>
      <c r="AT21" s="286"/>
      <c r="AU21" s="286"/>
      <c r="AV21" s="286"/>
    </row>
    <row r="22" spans="1:48" ht="58.5" customHeight="1" x14ac:dyDescent="0.25">
      <c r="A22" s="287" t="s">
        <v>51</v>
      </c>
      <c r="B22" s="290" t="s">
        <v>23</v>
      </c>
      <c r="C22" s="287" t="s">
        <v>50</v>
      </c>
      <c r="D22" s="287" t="s">
        <v>49</v>
      </c>
      <c r="E22" s="293" t="s">
        <v>465</v>
      </c>
      <c r="F22" s="294"/>
      <c r="G22" s="294"/>
      <c r="H22" s="294"/>
      <c r="I22" s="294"/>
      <c r="J22" s="294"/>
      <c r="K22" s="294"/>
      <c r="L22" s="295"/>
      <c r="M22" s="287" t="s">
        <v>48</v>
      </c>
      <c r="N22" s="287" t="s">
        <v>47</v>
      </c>
      <c r="O22" s="287" t="s">
        <v>46</v>
      </c>
      <c r="P22" s="297" t="s">
        <v>231</v>
      </c>
      <c r="Q22" s="297" t="s">
        <v>45</v>
      </c>
      <c r="R22" s="297" t="s">
        <v>44</v>
      </c>
      <c r="S22" s="297" t="s">
        <v>43</v>
      </c>
      <c r="T22" s="297"/>
      <c r="U22" s="300" t="s">
        <v>42</v>
      </c>
      <c r="V22" s="300" t="s">
        <v>41</v>
      </c>
      <c r="W22" s="297" t="s">
        <v>40</v>
      </c>
      <c r="X22" s="297" t="s">
        <v>39</v>
      </c>
      <c r="Y22" s="297" t="s">
        <v>38</v>
      </c>
      <c r="Z22" s="296" t="s">
        <v>37</v>
      </c>
      <c r="AA22" s="297" t="s">
        <v>36</v>
      </c>
      <c r="AB22" s="297" t="s">
        <v>35</v>
      </c>
      <c r="AC22" s="297" t="s">
        <v>34</v>
      </c>
      <c r="AD22" s="297" t="s">
        <v>33</v>
      </c>
      <c r="AE22" s="297" t="s">
        <v>32</v>
      </c>
      <c r="AF22" s="297" t="s">
        <v>31</v>
      </c>
      <c r="AG22" s="297"/>
      <c r="AH22" s="297"/>
      <c r="AI22" s="297"/>
      <c r="AJ22" s="297"/>
      <c r="AK22" s="297"/>
      <c r="AL22" s="297" t="s">
        <v>30</v>
      </c>
      <c r="AM22" s="297"/>
      <c r="AN22" s="297"/>
      <c r="AO22" s="297"/>
      <c r="AP22" s="297" t="s">
        <v>29</v>
      </c>
      <c r="AQ22" s="297"/>
      <c r="AR22" s="297" t="s">
        <v>28</v>
      </c>
      <c r="AS22" s="297" t="s">
        <v>27</v>
      </c>
      <c r="AT22" s="297" t="s">
        <v>26</v>
      </c>
      <c r="AU22" s="297" t="s">
        <v>25</v>
      </c>
      <c r="AV22" s="303" t="s">
        <v>24</v>
      </c>
    </row>
    <row r="23" spans="1:48" ht="64.5" customHeight="1" x14ac:dyDescent="0.25">
      <c r="A23" s="288"/>
      <c r="B23" s="291"/>
      <c r="C23" s="288"/>
      <c r="D23" s="288"/>
      <c r="E23" s="305" t="s">
        <v>22</v>
      </c>
      <c r="F23" s="307" t="s">
        <v>129</v>
      </c>
      <c r="G23" s="307" t="s">
        <v>128</v>
      </c>
      <c r="H23" s="307" t="s">
        <v>127</v>
      </c>
      <c r="I23" s="309" t="s">
        <v>378</v>
      </c>
      <c r="J23" s="309" t="s">
        <v>379</v>
      </c>
      <c r="K23" s="309" t="s">
        <v>380</v>
      </c>
      <c r="L23" s="307" t="s">
        <v>78</v>
      </c>
      <c r="M23" s="288"/>
      <c r="N23" s="288"/>
      <c r="O23" s="288"/>
      <c r="P23" s="297"/>
      <c r="Q23" s="297"/>
      <c r="R23" s="297"/>
      <c r="S23" s="298" t="s">
        <v>1</v>
      </c>
      <c r="T23" s="298" t="s">
        <v>10</v>
      </c>
      <c r="U23" s="300"/>
      <c r="V23" s="300"/>
      <c r="W23" s="297"/>
      <c r="X23" s="297"/>
      <c r="Y23" s="297"/>
      <c r="Z23" s="297"/>
      <c r="AA23" s="297"/>
      <c r="AB23" s="297"/>
      <c r="AC23" s="297"/>
      <c r="AD23" s="297"/>
      <c r="AE23" s="297"/>
      <c r="AF23" s="297" t="s">
        <v>21</v>
      </c>
      <c r="AG23" s="297"/>
      <c r="AH23" s="297" t="s">
        <v>20</v>
      </c>
      <c r="AI23" s="297"/>
      <c r="AJ23" s="287" t="s">
        <v>19</v>
      </c>
      <c r="AK23" s="287" t="s">
        <v>18</v>
      </c>
      <c r="AL23" s="287" t="s">
        <v>17</v>
      </c>
      <c r="AM23" s="287" t="s">
        <v>16</v>
      </c>
      <c r="AN23" s="287" t="s">
        <v>15</v>
      </c>
      <c r="AO23" s="287" t="s">
        <v>14</v>
      </c>
      <c r="AP23" s="287" t="s">
        <v>13</v>
      </c>
      <c r="AQ23" s="301" t="s">
        <v>10</v>
      </c>
      <c r="AR23" s="297"/>
      <c r="AS23" s="297"/>
      <c r="AT23" s="297"/>
      <c r="AU23" s="297"/>
      <c r="AV23" s="304"/>
    </row>
    <row r="24" spans="1:48" ht="96.75" customHeight="1" x14ac:dyDescent="0.25">
      <c r="A24" s="289"/>
      <c r="B24" s="292"/>
      <c r="C24" s="289"/>
      <c r="D24" s="289"/>
      <c r="E24" s="306"/>
      <c r="F24" s="308"/>
      <c r="G24" s="308"/>
      <c r="H24" s="308"/>
      <c r="I24" s="310"/>
      <c r="J24" s="310"/>
      <c r="K24" s="310"/>
      <c r="L24" s="308"/>
      <c r="M24" s="289"/>
      <c r="N24" s="289"/>
      <c r="O24" s="289"/>
      <c r="P24" s="297"/>
      <c r="Q24" s="297"/>
      <c r="R24" s="297"/>
      <c r="S24" s="299"/>
      <c r="T24" s="299"/>
      <c r="U24" s="300"/>
      <c r="V24" s="300"/>
      <c r="W24" s="297"/>
      <c r="X24" s="297"/>
      <c r="Y24" s="297"/>
      <c r="Z24" s="297"/>
      <c r="AA24" s="297"/>
      <c r="AB24" s="297"/>
      <c r="AC24" s="297"/>
      <c r="AD24" s="297"/>
      <c r="AE24" s="297"/>
      <c r="AF24" s="121" t="s">
        <v>12</v>
      </c>
      <c r="AG24" s="121" t="s">
        <v>11</v>
      </c>
      <c r="AH24" s="122" t="s">
        <v>1</v>
      </c>
      <c r="AI24" s="122" t="s">
        <v>10</v>
      </c>
      <c r="AJ24" s="289"/>
      <c r="AK24" s="289"/>
      <c r="AL24" s="289"/>
      <c r="AM24" s="289"/>
      <c r="AN24" s="289"/>
      <c r="AO24" s="289"/>
      <c r="AP24" s="289"/>
      <c r="AQ24" s="302"/>
      <c r="AR24" s="297"/>
      <c r="AS24" s="297"/>
      <c r="AT24" s="297"/>
      <c r="AU24" s="297"/>
      <c r="AV24" s="304"/>
    </row>
    <row r="25" spans="1:48" s="15" customFormat="1" ht="11.25" x14ac:dyDescent="0.2">
      <c r="A25" s="123">
        <v>1</v>
      </c>
      <c r="B25" s="123">
        <v>2</v>
      </c>
      <c r="C25" s="123">
        <v>4</v>
      </c>
      <c r="D25" s="123">
        <v>5</v>
      </c>
      <c r="E25" s="123">
        <v>6</v>
      </c>
      <c r="F25" s="123">
        <f>E25+1</f>
        <v>7</v>
      </c>
      <c r="G25" s="123">
        <f t="shared" ref="G25:AV25" si="0">F25+1</f>
        <v>8</v>
      </c>
      <c r="H25" s="123">
        <f t="shared" si="0"/>
        <v>9</v>
      </c>
      <c r="I25" s="123">
        <f t="shared" si="0"/>
        <v>10</v>
      </c>
      <c r="J25" s="123">
        <f t="shared" si="0"/>
        <v>11</v>
      </c>
      <c r="K25" s="123">
        <f t="shared" si="0"/>
        <v>12</v>
      </c>
      <c r="L25" s="123">
        <f t="shared" si="0"/>
        <v>13</v>
      </c>
      <c r="M25" s="123">
        <f t="shared" si="0"/>
        <v>14</v>
      </c>
      <c r="N25" s="123">
        <f t="shared" si="0"/>
        <v>15</v>
      </c>
      <c r="O25" s="123">
        <f t="shared" si="0"/>
        <v>16</v>
      </c>
      <c r="P25" s="123">
        <f t="shared" si="0"/>
        <v>17</v>
      </c>
      <c r="Q25" s="123">
        <f t="shared" si="0"/>
        <v>18</v>
      </c>
      <c r="R25" s="123">
        <f t="shared" si="0"/>
        <v>19</v>
      </c>
      <c r="S25" s="123">
        <f t="shared" si="0"/>
        <v>20</v>
      </c>
      <c r="T25" s="123">
        <f t="shared" si="0"/>
        <v>21</v>
      </c>
      <c r="U25" s="123">
        <f t="shared" si="0"/>
        <v>22</v>
      </c>
      <c r="V25" s="123">
        <f t="shared" si="0"/>
        <v>23</v>
      </c>
      <c r="W25" s="123">
        <f t="shared" si="0"/>
        <v>24</v>
      </c>
      <c r="X25" s="123">
        <f t="shared" si="0"/>
        <v>25</v>
      </c>
      <c r="Y25" s="123">
        <f t="shared" si="0"/>
        <v>26</v>
      </c>
      <c r="Z25" s="123">
        <f t="shared" si="0"/>
        <v>27</v>
      </c>
      <c r="AA25" s="123">
        <f t="shared" si="0"/>
        <v>28</v>
      </c>
      <c r="AB25" s="123">
        <f t="shared" si="0"/>
        <v>29</v>
      </c>
      <c r="AC25" s="123">
        <f t="shared" si="0"/>
        <v>30</v>
      </c>
      <c r="AD25" s="123">
        <f t="shared" si="0"/>
        <v>31</v>
      </c>
      <c r="AE25" s="123">
        <f t="shared" si="0"/>
        <v>32</v>
      </c>
      <c r="AF25" s="123">
        <f t="shared" si="0"/>
        <v>33</v>
      </c>
      <c r="AG25" s="123">
        <f t="shared" si="0"/>
        <v>34</v>
      </c>
      <c r="AH25" s="123">
        <f t="shared" si="0"/>
        <v>35</v>
      </c>
      <c r="AI25" s="123">
        <f t="shared" si="0"/>
        <v>36</v>
      </c>
      <c r="AJ25" s="123">
        <f t="shared" si="0"/>
        <v>37</v>
      </c>
      <c r="AK25" s="123">
        <f t="shared" si="0"/>
        <v>38</v>
      </c>
      <c r="AL25" s="123">
        <f t="shared" si="0"/>
        <v>39</v>
      </c>
      <c r="AM25" s="123">
        <f t="shared" si="0"/>
        <v>40</v>
      </c>
      <c r="AN25" s="123">
        <f t="shared" si="0"/>
        <v>41</v>
      </c>
      <c r="AO25" s="123">
        <f t="shared" si="0"/>
        <v>42</v>
      </c>
      <c r="AP25" s="123">
        <f t="shared" si="0"/>
        <v>43</v>
      </c>
      <c r="AQ25" s="123">
        <f t="shared" si="0"/>
        <v>44</v>
      </c>
      <c r="AR25" s="123">
        <f t="shared" si="0"/>
        <v>45</v>
      </c>
      <c r="AS25" s="123">
        <f t="shared" si="0"/>
        <v>46</v>
      </c>
      <c r="AT25" s="123">
        <f t="shared" si="0"/>
        <v>47</v>
      </c>
      <c r="AU25" s="123">
        <f t="shared" si="0"/>
        <v>48</v>
      </c>
      <c r="AV25" s="123">
        <f t="shared" si="0"/>
        <v>49</v>
      </c>
    </row>
    <row r="26" spans="1:48" s="15" customFormat="1" ht="180" x14ac:dyDescent="0.2">
      <c r="A26" s="316">
        <v>1</v>
      </c>
      <c r="B26" s="138" t="s">
        <v>527</v>
      </c>
      <c r="C26" s="138" t="s">
        <v>573</v>
      </c>
      <c r="D26" s="317">
        <v>46022</v>
      </c>
      <c r="E26" s="316">
        <v>1</v>
      </c>
      <c r="F26" s="318">
        <v>0</v>
      </c>
      <c r="G26" s="318">
        <v>0.8</v>
      </c>
      <c r="H26" s="318">
        <v>0</v>
      </c>
      <c r="I26" s="318">
        <v>0</v>
      </c>
      <c r="J26" s="318">
        <v>0</v>
      </c>
      <c r="K26" s="318">
        <v>0</v>
      </c>
      <c r="L26" s="318">
        <v>0</v>
      </c>
      <c r="M26" s="138" t="s">
        <v>511</v>
      </c>
      <c r="N26" s="126" t="s">
        <v>512</v>
      </c>
      <c r="O26" s="125"/>
      <c r="P26" s="127">
        <f>203647.2/1200</f>
        <v>169.70600000000002</v>
      </c>
      <c r="Q26" s="128" t="s">
        <v>513</v>
      </c>
      <c r="R26" s="128">
        <f>P26</f>
        <v>169.70600000000002</v>
      </c>
      <c r="S26" s="126" t="s">
        <v>514</v>
      </c>
      <c r="T26" s="126" t="s">
        <v>514</v>
      </c>
      <c r="U26" s="124">
        <v>1</v>
      </c>
      <c r="V26" s="124">
        <v>1</v>
      </c>
      <c r="W26" s="129" t="s">
        <v>515</v>
      </c>
      <c r="X26" s="130">
        <v>169.70600000000002</v>
      </c>
      <c r="Y26" s="125" t="s">
        <v>516</v>
      </c>
      <c r="Z26" s="131"/>
      <c r="AA26" s="132">
        <v>0</v>
      </c>
      <c r="AB26" s="133">
        <v>169.70599999999999</v>
      </c>
      <c r="AC26" s="129" t="s">
        <v>515</v>
      </c>
      <c r="AD26" s="134">
        <f>203647.2/1000</f>
        <v>203.6472</v>
      </c>
      <c r="AE26" s="132">
        <v>0</v>
      </c>
      <c r="AF26" s="124" t="s">
        <v>323</v>
      </c>
      <c r="AG26" s="125" t="s">
        <v>323</v>
      </c>
      <c r="AH26" s="131" t="s">
        <v>323</v>
      </c>
      <c r="AI26" s="131" t="s">
        <v>323</v>
      </c>
      <c r="AJ26" s="131" t="s">
        <v>323</v>
      </c>
      <c r="AK26" s="131" t="s">
        <v>323</v>
      </c>
      <c r="AL26" s="135" t="s">
        <v>517</v>
      </c>
      <c r="AM26" s="125"/>
      <c r="AN26" s="131"/>
      <c r="AO26" s="125"/>
      <c r="AP26" s="136">
        <v>45180</v>
      </c>
      <c r="AQ26" s="136">
        <v>45180</v>
      </c>
      <c r="AR26" s="136">
        <v>45180</v>
      </c>
      <c r="AS26" s="136">
        <v>45180</v>
      </c>
      <c r="AT26" s="131">
        <v>45390</v>
      </c>
      <c r="AU26" s="125"/>
      <c r="AV26" s="125"/>
    </row>
    <row r="27" spans="1:48" ht="209.25" customHeight="1" x14ac:dyDescent="0.25">
      <c r="A27" s="316">
        <v>2</v>
      </c>
      <c r="B27" s="138" t="s">
        <v>527</v>
      </c>
      <c r="C27" s="138" t="s">
        <v>573</v>
      </c>
      <c r="D27" s="317">
        <f>D26</f>
        <v>46022</v>
      </c>
      <c r="E27" s="316">
        <f>E26</f>
        <v>1</v>
      </c>
      <c r="F27" s="318">
        <f t="shared" ref="F27:L27" si="1">F26</f>
        <v>0</v>
      </c>
      <c r="G27" s="318">
        <f t="shared" si="1"/>
        <v>0.8</v>
      </c>
      <c r="H27" s="318">
        <f t="shared" si="1"/>
        <v>0</v>
      </c>
      <c r="I27" s="318">
        <f t="shared" si="1"/>
        <v>0</v>
      </c>
      <c r="J27" s="318">
        <f t="shared" si="1"/>
        <v>0</v>
      </c>
      <c r="K27" s="318">
        <f t="shared" si="1"/>
        <v>0</v>
      </c>
      <c r="L27" s="318">
        <f t="shared" si="1"/>
        <v>0</v>
      </c>
      <c r="M27" s="138" t="s">
        <v>511</v>
      </c>
      <c r="N27" s="126" t="s">
        <v>518</v>
      </c>
      <c r="O27" s="125"/>
      <c r="P27" s="127">
        <f>2097615.6/1200</f>
        <v>1748.0130000000001</v>
      </c>
      <c r="Q27" s="128" t="s">
        <v>513</v>
      </c>
      <c r="R27" s="128">
        <f>P27</f>
        <v>1748.0130000000001</v>
      </c>
      <c r="S27" s="126" t="s">
        <v>519</v>
      </c>
      <c r="T27" s="126" t="s">
        <v>519</v>
      </c>
      <c r="U27" s="124" t="s">
        <v>520</v>
      </c>
      <c r="V27" s="124">
        <v>2</v>
      </c>
      <c r="W27" s="129" t="s">
        <v>521</v>
      </c>
      <c r="X27" s="137" t="s">
        <v>522</v>
      </c>
      <c r="Y27" s="125">
        <v>0</v>
      </c>
      <c r="Z27" s="131"/>
      <c r="AA27" s="132">
        <v>0</v>
      </c>
      <c r="AB27" s="133">
        <f>1535029.32/1000</f>
        <v>1535.0293200000001</v>
      </c>
      <c r="AC27" s="129" t="s">
        <v>523</v>
      </c>
      <c r="AD27" s="134">
        <f>1842035.18/1000</f>
        <v>1842.0351799999999</v>
      </c>
      <c r="AE27" s="132">
        <v>0</v>
      </c>
      <c r="AF27" s="124">
        <v>32515077089</v>
      </c>
      <c r="AG27" s="138" t="s">
        <v>524</v>
      </c>
      <c r="AH27" s="131">
        <v>45866</v>
      </c>
      <c r="AI27" s="131">
        <v>45866</v>
      </c>
      <c r="AJ27" s="131">
        <v>45874</v>
      </c>
      <c r="AK27" s="131">
        <v>45877</v>
      </c>
      <c r="AL27" s="135" t="s">
        <v>323</v>
      </c>
      <c r="AM27" s="125" t="s">
        <v>323</v>
      </c>
      <c r="AN27" s="131" t="s">
        <v>323</v>
      </c>
      <c r="AO27" s="125" t="s">
        <v>323</v>
      </c>
      <c r="AP27" s="136">
        <v>45912</v>
      </c>
      <c r="AQ27" s="136">
        <v>45912</v>
      </c>
      <c r="AR27" s="136">
        <v>45912</v>
      </c>
      <c r="AS27" s="136">
        <v>45912</v>
      </c>
      <c r="AT27" s="131">
        <v>46182</v>
      </c>
      <c r="AU27" s="125"/>
      <c r="AV27" s="125"/>
    </row>
  </sheetData>
  <mergeCells count="67">
    <mergeCell ref="AT22:AT24"/>
    <mergeCell ref="AU22:AU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opLeftCell="A17" zoomScale="115" zoomScaleNormal="115" workbookViewId="0">
      <selection activeCell="B40" sqref="B40"/>
    </sheetView>
  </sheetViews>
  <sheetFormatPr defaultRowHeight="15.75" x14ac:dyDescent="0.25"/>
  <cols>
    <col min="1" max="2" width="66.140625" style="72" customWidth="1"/>
    <col min="3" max="256" width="8.85546875" style="37"/>
    <col min="257" max="258" width="66.140625" style="37" customWidth="1"/>
    <col min="259" max="512" width="8.85546875" style="37"/>
    <col min="513" max="514" width="66.140625" style="37" customWidth="1"/>
    <col min="515" max="768" width="8.85546875" style="37"/>
    <col min="769" max="770" width="66.140625" style="37" customWidth="1"/>
    <col min="771" max="1024" width="8.85546875" style="37"/>
    <col min="1025" max="1026" width="66.140625" style="37" customWidth="1"/>
    <col min="1027" max="1280" width="8.85546875" style="37"/>
    <col min="1281" max="1282" width="66.140625" style="37" customWidth="1"/>
    <col min="1283" max="1536" width="8.85546875" style="37"/>
    <col min="1537" max="1538" width="66.140625" style="37" customWidth="1"/>
    <col min="1539" max="1792" width="8.85546875" style="37"/>
    <col min="1793" max="1794" width="66.140625" style="37" customWidth="1"/>
    <col min="1795" max="2048" width="8.85546875" style="37"/>
    <col min="2049" max="2050" width="66.140625" style="37" customWidth="1"/>
    <col min="2051" max="2304" width="8.85546875" style="37"/>
    <col min="2305" max="2306" width="66.140625" style="37" customWidth="1"/>
    <col min="2307" max="2560" width="8.85546875" style="37"/>
    <col min="2561" max="2562" width="66.140625" style="37" customWidth="1"/>
    <col min="2563" max="2816" width="8.85546875" style="37"/>
    <col min="2817" max="2818" width="66.140625" style="37" customWidth="1"/>
    <col min="2819" max="3072" width="8.85546875" style="37"/>
    <col min="3073" max="3074" width="66.140625" style="37" customWidth="1"/>
    <col min="3075" max="3328" width="8.85546875" style="37"/>
    <col min="3329" max="3330" width="66.140625" style="37" customWidth="1"/>
    <col min="3331" max="3584" width="8.85546875" style="37"/>
    <col min="3585" max="3586" width="66.140625" style="37" customWidth="1"/>
    <col min="3587" max="3840" width="8.85546875" style="37"/>
    <col min="3841" max="3842" width="66.140625" style="37" customWidth="1"/>
    <col min="3843" max="4096" width="8.85546875" style="37"/>
    <col min="4097" max="4098" width="66.140625" style="37" customWidth="1"/>
    <col min="4099" max="4352" width="8.85546875" style="37"/>
    <col min="4353" max="4354" width="66.140625" style="37" customWidth="1"/>
    <col min="4355" max="4608" width="8.85546875" style="37"/>
    <col min="4609" max="4610" width="66.140625" style="37" customWidth="1"/>
    <col min="4611" max="4864" width="8.85546875" style="37"/>
    <col min="4865" max="4866" width="66.140625" style="37" customWidth="1"/>
    <col min="4867" max="5120" width="8.85546875" style="37"/>
    <col min="5121" max="5122" width="66.140625" style="37" customWidth="1"/>
    <col min="5123" max="5376" width="8.85546875" style="37"/>
    <col min="5377" max="5378" width="66.140625" style="37" customWidth="1"/>
    <col min="5379" max="5632" width="8.85546875" style="37"/>
    <col min="5633" max="5634" width="66.140625" style="37" customWidth="1"/>
    <col min="5635" max="5888" width="8.85546875" style="37"/>
    <col min="5889" max="5890" width="66.140625" style="37" customWidth="1"/>
    <col min="5891" max="6144" width="8.85546875" style="37"/>
    <col min="6145" max="6146" width="66.140625" style="37" customWidth="1"/>
    <col min="6147" max="6400" width="8.85546875" style="37"/>
    <col min="6401" max="6402" width="66.140625" style="37" customWidth="1"/>
    <col min="6403" max="6656" width="8.85546875" style="37"/>
    <col min="6657" max="6658" width="66.140625" style="37" customWidth="1"/>
    <col min="6659" max="6912" width="8.85546875" style="37"/>
    <col min="6913" max="6914" width="66.140625" style="37" customWidth="1"/>
    <col min="6915" max="7168" width="8.85546875" style="37"/>
    <col min="7169" max="7170" width="66.140625" style="37" customWidth="1"/>
    <col min="7171" max="7424" width="8.85546875" style="37"/>
    <col min="7425" max="7426" width="66.140625" style="37" customWidth="1"/>
    <col min="7427" max="7680" width="8.85546875" style="37"/>
    <col min="7681" max="7682" width="66.140625" style="37" customWidth="1"/>
    <col min="7683" max="7936" width="8.85546875" style="37"/>
    <col min="7937" max="7938" width="66.140625" style="37" customWidth="1"/>
    <col min="7939" max="8192" width="8.85546875" style="37"/>
    <col min="8193" max="8194" width="66.140625" style="37" customWidth="1"/>
    <col min="8195" max="8448" width="8.85546875" style="37"/>
    <col min="8449" max="8450" width="66.140625" style="37" customWidth="1"/>
    <col min="8451" max="8704" width="8.85546875" style="37"/>
    <col min="8705" max="8706" width="66.140625" style="37" customWidth="1"/>
    <col min="8707" max="8960" width="8.85546875" style="37"/>
    <col min="8961" max="8962" width="66.140625" style="37" customWidth="1"/>
    <col min="8963" max="9216" width="8.85546875" style="37"/>
    <col min="9217" max="9218" width="66.140625" style="37" customWidth="1"/>
    <col min="9219" max="9472" width="8.85546875" style="37"/>
    <col min="9473" max="9474" width="66.140625" style="37" customWidth="1"/>
    <col min="9475" max="9728" width="8.85546875" style="37"/>
    <col min="9729" max="9730" width="66.140625" style="37" customWidth="1"/>
    <col min="9731" max="9984" width="8.85546875" style="37"/>
    <col min="9985" max="9986" width="66.140625" style="37" customWidth="1"/>
    <col min="9987" max="10240" width="8.85546875" style="37"/>
    <col min="10241" max="10242" width="66.140625" style="37" customWidth="1"/>
    <col min="10243" max="10496" width="8.85546875" style="37"/>
    <col min="10497" max="10498" width="66.140625" style="37" customWidth="1"/>
    <col min="10499" max="10752" width="8.85546875" style="37"/>
    <col min="10753" max="10754" width="66.140625" style="37" customWidth="1"/>
    <col min="10755" max="11008" width="8.85546875" style="37"/>
    <col min="11009" max="11010" width="66.140625" style="37" customWidth="1"/>
    <col min="11011" max="11264" width="8.85546875" style="37"/>
    <col min="11265" max="11266" width="66.140625" style="37" customWidth="1"/>
    <col min="11267" max="11520" width="8.85546875" style="37"/>
    <col min="11521" max="11522" width="66.140625" style="37" customWidth="1"/>
    <col min="11523" max="11776" width="8.85546875" style="37"/>
    <col min="11777" max="11778" width="66.140625" style="37" customWidth="1"/>
    <col min="11779" max="12032" width="8.85546875" style="37"/>
    <col min="12033" max="12034" width="66.140625" style="37" customWidth="1"/>
    <col min="12035" max="12288" width="8.85546875" style="37"/>
    <col min="12289" max="12290" width="66.140625" style="37" customWidth="1"/>
    <col min="12291" max="12544" width="8.85546875" style="37"/>
    <col min="12545" max="12546" width="66.140625" style="37" customWidth="1"/>
    <col min="12547" max="12800" width="8.85546875" style="37"/>
    <col min="12801" max="12802" width="66.140625" style="37" customWidth="1"/>
    <col min="12803" max="13056" width="8.85546875" style="37"/>
    <col min="13057" max="13058" width="66.140625" style="37" customWidth="1"/>
    <col min="13059" max="13312" width="8.85546875" style="37"/>
    <col min="13313" max="13314" width="66.140625" style="37" customWidth="1"/>
    <col min="13315" max="13568" width="8.85546875" style="37"/>
    <col min="13569" max="13570" width="66.140625" style="37" customWidth="1"/>
    <col min="13571" max="13824" width="8.85546875" style="37"/>
    <col min="13825" max="13826" width="66.140625" style="37" customWidth="1"/>
    <col min="13827" max="14080" width="8.85546875" style="37"/>
    <col min="14081" max="14082" width="66.140625" style="37" customWidth="1"/>
    <col min="14083" max="14336" width="8.85546875" style="37"/>
    <col min="14337" max="14338" width="66.140625" style="37" customWidth="1"/>
    <col min="14339" max="14592" width="8.85546875" style="37"/>
    <col min="14593" max="14594" width="66.140625" style="37" customWidth="1"/>
    <col min="14595" max="14848" width="8.85546875" style="37"/>
    <col min="14849" max="14850" width="66.140625" style="37" customWidth="1"/>
    <col min="14851" max="15104" width="8.85546875" style="37"/>
    <col min="15105" max="15106" width="66.140625" style="37" customWidth="1"/>
    <col min="15107" max="15360" width="8.85546875" style="37"/>
    <col min="15361" max="15362" width="66.140625" style="37" customWidth="1"/>
    <col min="15363" max="15616" width="8.85546875" style="37"/>
    <col min="15617" max="15618" width="66.140625" style="37" customWidth="1"/>
    <col min="15619" max="15872" width="8.85546875" style="37"/>
    <col min="15873" max="15874" width="66.140625" style="37" customWidth="1"/>
    <col min="15875" max="16128" width="8.85546875" style="37"/>
    <col min="16129" max="16130" width="66.140625" style="37" customWidth="1"/>
    <col min="16131" max="16384" width="8.85546875" style="37"/>
  </cols>
  <sheetData>
    <row r="1" spans="1:8" ht="18.75" x14ac:dyDescent="0.25">
      <c r="B1" s="23" t="s">
        <v>67</v>
      </c>
    </row>
    <row r="2" spans="1:8" ht="18.75" x14ac:dyDescent="0.3">
      <c r="B2" s="11" t="s">
        <v>9</v>
      </c>
    </row>
    <row r="3" spans="1:8" ht="18.75" x14ac:dyDescent="0.3">
      <c r="B3" s="11" t="s">
        <v>545</v>
      </c>
    </row>
    <row r="4" spans="1:8" x14ac:dyDescent="0.25">
      <c r="B4" s="26"/>
    </row>
    <row r="5" spans="1:8" ht="18.75" x14ac:dyDescent="0.3">
      <c r="A5" s="311" t="s">
        <v>546</v>
      </c>
      <c r="B5" s="311"/>
      <c r="C5" s="38"/>
      <c r="D5" s="38"/>
      <c r="E5" s="38"/>
      <c r="F5" s="38"/>
      <c r="G5" s="38"/>
      <c r="H5" s="38"/>
    </row>
    <row r="6" spans="1:8" ht="18.75" x14ac:dyDescent="0.3">
      <c r="A6" s="92"/>
      <c r="B6" s="92"/>
      <c r="C6" s="92"/>
      <c r="D6" s="92"/>
      <c r="E6" s="92"/>
      <c r="F6" s="92"/>
      <c r="G6" s="92"/>
      <c r="H6" s="92"/>
    </row>
    <row r="7" spans="1:8" ht="18.75" x14ac:dyDescent="0.25">
      <c r="A7" s="186" t="s">
        <v>8</v>
      </c>
      <c r="B7" s="186"/>
      <c r="C7" s="9"/>
      <c r="D7" s="9"/>
      <c r="E7" s="9"/>
      <c r="F7" s="9"/>
      <c r="G7" s="9"/>
      <c r="H7" s="9"/>
    </row>
    <row r="8" spans="1:8" ht="18.75" x14ac:dyDescent="0.25">
      <c r="A8" s="9"/>
      <c r="B8" s="9"/>
      <c r="C8" s="9"/>
      <c r="D8" s="9"/>
      <c r="E8" s="9"/>
      <c r="F8" s="9"/>
      <c r="G8" s="9"/>
      <c r="H8" s="9"/>
    </row>
    <row r="9" spans="1:8" x14ac:dyDescent="0.25">
      <c r="A9" s="187" t="s">
        <v>527</v>
      </c>
      <c r="B9" s="187"/>
      <c r="C9" s="6"/>
      <c r="D9" s="6"/>
      <c r="E9" s="6"/>
      <c r="F9" s="6"/>
      <c r="G9" s="6"/>
      <c r="H9" s="6"/>
    </row>
    <row r="10" spans="1:8" x14ac:dyDescent="0.25">
      <c r="A10" s="183" t="s">
        <v>7</v>
      </c>
      <c r="B10" s="183"/>
      <c r="C10" s="4"/>
      <c r="D10" s="4"/>
      <c r="E10" s="4"/>
      <c r="F10" s="4"/>
      <c r="G10" s="4"/>
      <c r="H10" s="4"/>
    </row>
    <row r="11" spans="1:8" ht="18.75" x14ac:dyDescent="0.25">
      <c r="A11" s="9"/>
      <c r="B11" s="9"/>
      <c r="C11" s="9"/>
      <c r="D11" s="9"/>
      <c r="E11" s="9"/>
      <c r="F11" s="9"/>
      <c r="G11" s="9"/>
      <c r="H11" s="9"/>
    </row>
    <row r="12" spans="1:8" ht="30.75" customHeight="1" x14ac:dyDescent="0.25">
      <c r="A12" s="187" t="s">
        <v>489</v>
      </c>
      <c r="B12" s="187"/>
      <c r="C12" s="6"/>
      <c r="D12" s="6"/>
      <c r="E12" s="6"/>
      <c r="F12" s="6"/>
      <c r="G12" s="6"/>
      <c r="H12" s="6"/>
    </row>
    <row r="13" spans="1:8" x14ac:dyDescent="0.25">
      <c r="A13" s="183" t="s">
        <v>6</v>
      </c>
      <c r="B13" s="183"/>
      <c r="C13" s="4"/>
      <c r="D13" s="4"/>
      <c r="E13" s="4"/>
      <c r="F13" s="4"/>
      <c r="G13" s="4"/>
      <c r="H13" s="4"/>
    </row>
    <row r="14" spans="1:8" ht="18.75" x14ac:dyDescent="0.25">
      <c r="A14" s="8"/>
      <c r="B14" s="8"/>
      <c r="C14" s="8"/>
      <c r="D14" s="8"/>
      <c r="E14" s="8"/>
      <c r="F14" s="8"/>
      <c r="G14" s="8"/>
      <c r="H14" s="8"/>
    </row>
    <row r="15" spans="1:8" x14ac:dyDescent="0.25">
      <c r="A15" s="187" t="s">
        <v>561</v>
      </c>
      <c r="B15" s="187"/>
      <c r="C15" s="6"/>
      <c r="D15" s="6"/>
      <c r="E15" s="6"/>
      <c r="F15" s="6"/>
      <c r="G15" s="6"/>
      <c r="H15" s="6"/>
    </row>
    <row r="16" spans="1:8" x14ac:dyDescent="0.25">
      <c r="A16" s="183" t="s">
        <v>5</v>
      </c>
      <c r="B16" s="183"/>
      <c r="C16" s="4"/>
      <c r="D16" s="4"/>
      <c r="E16" s="4"/>
      <c r="F16" s="4"/>
      <c r="G16" s="4"/>
      <c r="H16" s="4"/>
    </row>
    <row r="17" spans="1:2" x14ac:dyDescent="0.25">
      <c r="B17" s="73"/>
    </row>
    <row r="18" spans="1:2" ht="33.75" customHeight="1" x14ac:dyDescent="0.25">
      <c r="A18" s="315" t="s">
        <v>455</v>
      </c>
      <c r="B18" s="315"/>
    </row>
    <row r="19" spans="1:2" x14ac:dyDescent="0.25">
      <c r="B19" s="26"/>
    </row>
    <row r="20" spans="1:2" ht="16.5" thickBot="1" x14ac:dyDescent="0.3">
      <c r="B20" s="74"/>
    </row>
    <row r="21" spans="1:2" ht="45.75" thickBot="1" x14ac:dyDescent="0.3">
      <c r="A21" s="75" t="s">
        <v>330</v>
      </c>
      <c r="B21" s="152" t="str">
        <f>A15</f>
        <v>Реконструкция оборудования ЗТП-33 с заменой силовых трансформаторов (замена  двух ТМГ 200 кВА и 320 кВА на ТМГ  6/0,4/400 кВА 2 шт.) г.о. Новокуйбышевск Самарская область</v>
      </c>
    </row>
    <row r="22" spans="1:2" ht="16.5" thickBot="1" x14ac:dyDescent="0.3">
      <c r="A22" s="75" t="s">
        <v>331</v>
      </c>
      <c r="B22" s="153" t="s">
        <v>563</v>
      </c>
    </row>
    <row r="23" spans="1:2" ht="16.5" thickBot="1" x14ac:dyDescent="0.3">
      <c r="A23" s="75" t="s">
        <v>312</v>
      </c>
      <c r="B23" s="154" t="s">
        <v>476</v>
      </c>
    </row>
    <row r="24" spans="1:2" ht="16.5" thickBot="1" x14ac:dyDescent="0.3">
      <c r="A24" s="75" t="s">
        <v>332</v>
      </c>
      <c r="B24" s="154" t="s">
        <v>562</v>
      </c>
    </row>
    <row r="25" spans="1:2" ht="16.5" thickBot="1" x14ac:dyDescent="0.3">
      <c r="A25" s="76" t="s">
        <v>333</v>
      </c>
      <c r="B25" s="153">
        <v>2025</v>
      </c>
    </row>
    <row r="26" spans="1:2" ht="16.5" thickBot="1" x14ac:dyDescent="0.3">
      <c r="A26" s="77" t="s">
        <v>334</v>
      </c>
      <c r="B26" s="153" t="s">
        <v>509</v>
      </c>
    </row>
    <row r="27" spans="1:2" ht="29.25" thickBot="1" x14ac:dyDescent="0.3">
      <c r="A27" s="83" t="s">
        <v>547</v>
      </c>
      <c r="B27" s="155">
        <v>2.0549499999999998</v>
      </c>
    </row>
    <row r="28" spans="1:2" ht="16.5" thickBot="1" x14ac:dyDescent="0.3">
      <c r="A28" s="79" t="s">
        <v>335</v>
      </c>
      <c r="B28" s="156" t="s">
        <v>559</v>
      </c>
    </row>
    <row r="29" spans="1:2" ht="29.25" thickBot="1" x14ac:dyDescent="0.3">
      <c r="A29" s="84" t="s">
        <v>336</v>
      </c>
      <c r="B29" s="156">
        <f>B33+B38</f>
        <v>2.0549499999999998</v>
      </c>
    </row>
    <row r="30" spans="1:2" ht="29.25" thickBot="1" x14ac:dyDescent="0.3">
      <c r="A30" s="84" t="s">
        <v>337</v>
      </c>
      <c r="B30" s="156">
        <f>B29</f>
        <v>2.0549499999999998</v>
      </c>
    </row>
    <row r="31" spans="1:2" ht="16.5" thickBot="1" x14ac:dyDescent="0.3">
      <c r="A31" s="79" t="s">
        <v>338</v>
      </c>
      <c r="B31" s="156"/>
    </row>
    <row r="32" spans="1:2" ht="29.25" thickBot="1" x14ac:dyDescent="0.3">
      <c r="A32" s="84" t="s">
        <v>339</v>
      </c>
      <c r="B32" s="156" t="s">
        <v>568</v>
      </c>
    </row>
    <row r="33" spans="1:2" ht="16.5" thickBot="1" x14ac:dyDescent="0.3">
      <c r="A33" s="79" t="s">
        <v>564</v>
      </c>
      <c r="B33" s="157">
        <v>0.2036472</v>
      </c>
    </row>
    <row r="34" spans="1:2" ht="16.5" thickBot="1" x14ac:dyDescent="0.3">
      <c r="A34" s="79" t="s">
        <v>341</v>
      </c>
      <c r="B34" s="158">
        <f>B33/B27</f>
        <v>9.9100805372393491E-2</v>
      </c>
    </row>
    <row r="35" spans="1:2" ht="16.5" thickBot="1" x14ac:dyDescent="0.3">
      <c r="A35" s="79" t="s">
        <v>342</v>
      </c>
      <c r="B35" s="157">
        <v>0.2036472</v>
      </c>
    </row>
    <row r="36" spans="1:2" ht="16.5" thickBot="1" x14ac:dyDescent="0.3">
      <c r="A36" s="79" t="s">
        <v>343</v>
      </c>
      <c r="B36" s="159">
        <v>0.169706</v>
      </c>
    </row>
    <row r="37" spans="1:2" ht="30.75" thickBot="1" x14ac:dyDescent="0.3">
      <c r="A37" s="84" t="s">
        <v>339</v>
      </c>
      <c r="B37" s="160" t="s">
        <v>569</v>
      </c>
    </row>
    <row r="38" spans="1:2" ht="16.5" thickBot="1" x14ac:dyDescent="0.3">
      <c r="A38" s="79" t="s">
        <v>565</v>
      </c>
      <c r="B38" s="159">
        <f>B27-B33</f>
        <v>1.8513027999999998</v>
      </c>
    </row>
    <row r="39" spans="1:2" ht="16.5" thickBot="1" x14ac:dyDescent="0.3">
      <c r="A39" s="79" t="s">
        <v>341</v>
      </c>
      <c r="B39" s="158">
        <f>B38/B27</f>
        <v>0.90089919462760648</v>
      </c>
    </row>
    <row r="40" spans="1:2" ht="16.5" thickBot="1" x14ac:dyDescent="0.3">
      <c r="A40" s="79" t="s">
        <v>342</v>
      </c>
      <c r="B40" s="156">
        <v>0.73681406999999999</v>
      </c>
    </row>
    <row r="41" spans="1:2" ht="16.5" thickBot="1" x14ac:dyDescent="0.3">
      <c r="A41" s="79" t="s">
        <v>343</v>
      </c>
      <c r="B41" s="156">
        <v>0</v>
      </c>
    </row>
    <row r="42" spans="1:2" ht="29.25" thickBot="1" x14ac:dyDescent="0.3">
      <c r="A42" s="84" t="s">
        <v>344</v>
      </c>
      <c r="B42" s="156">
        <v>0</v>
      </c>
    </row>
    <row r="43" spans="1:2" ht="16.5" thickBot="1" x14ac:dyDescent="0.3">
      <c r="A43" s="79" t="s">
        <v>340</v>
      </c>
      <c r="B43" s="156">
        <v>0</v>
      </c>
    </row>
    <row r="44" spans="1:2" ht="16.5" thickBot="1" x14ac:dyDescent="0.3">
      <c r="A44" s="79" t="s">
        <v>341</v>
      </c>
      <c r="B44" s="156">
        <v>0</v>
      </c>
    </row>
    <row r="45" spans="1:2" ht="16.5" thickBot="1" x14ac:dyDescent="0.3">
      <c r="A45" s="79" t="s">
        <v>342</v>
      </c>
      <c r="B45" s="156">
        <v>0</v>
      </c>
    </row>
    <row r="46" spans="1:2" ht="16.5" thickBot="1" x14ac:dyDescent="0.3">
      <c r="A46" s="79" t="s">
        <v>343</v>
      </c>
      <c r="B46" s="156">
        <v>0</v>
      </c>
    </row>
    <row r="47" spans="1:2" ht="29.25" thickBot="1" x14ac:dyDescent="0.3">
      <c r="A47" s="78" t="s">
        <v>345</v>
      </c>
      <c r="B47" s="161">
        <v>1</v>
      </c>
    </row>
    <row r="48" spans="1:2" ht="16.5" thickBot="1" x14ac:dyDescent="0.3">
      <c r="A48" s="80" t="s">
        <v>338</v>
      </c>
      <c r="B48" s="162"/>
    </row>
    <row r="49" spans="1:2" ht="16.5" thickBot="1" x14ac:dyDescent="0.3">
      <c r="A49" s="80" t="s">
        <v>346</v>
      </c>
      <c r="B49" s="163">
        <f>B38/(B33+B38)</f>
        <v>0.90089919462760648</v>
      </c>
    </row>
    <row r="50" spans="1:2" ht="16.5" thickBot="1" x14ac:dyDescent="0.3">
      <c r="A50" s="80" t="s">
        <v>347</v>
      </c>
      <c r="B50" s="162" t="s">
        <v>548</v>
      </c>
    </row>
    <row r="51" spans="1:2" ht="16.5" thickBot="1" x14ac:dyDescent="0.3">
      <c r="A51" s="80" t="s">
        <v>348</v>
      </c>
      <c r="B51" s="164">
        <f>B47-B49</f>
        <v>9.9100805372393519E-2</v>
      </c>
    </row>
    <row r="52" spans="1:2" ht="16.5" thickBot="1" x14ac:dyDescent="0.3">
      <c r="A52" s="76" t="s">
        <v>349</v>
      </c>
      <c r="B52" s="163">
        <f>B53/B27</f>
        <v>0.45765652205649776</v>
      </c>
    </row>
    <row r="53" spans="1:2" ht="16.5" thickBot="1" x14ac:dyDescent="0.3">
      <c r="A53" s="76" t="s">
        <v>350</v>
      </c>
      <c r="B53" s="162">
        <f>B35+B40</f>
        <v>0.94046127000000002</v>
      </c>
    </row>
    <row r="54" spans="1:2" ht="16.5" thickBot="1" x14ac:dyDescent="0.3">
      <c r="A54" s="76" t="s">
        <v>351</v>
      </c>
      <c r="B54" s="163">
        <f>B55/(B27/1.2)</f>
        <v>9.9100805372393491E-2</v>
      </c>
    </row>
    <row r="55" spans="1:2" ht="16.5" thickBot="1" x14ac:dyDescent="0.3">
      <c r="A55" s="77" t="s">
        <v>352</v>
      </c>
      <c r="B55" s="162">
        <f>B36+B41</f>
        <v>0.169706</v>
      </c>
    </row>
    <row r="56" spans="1:2" x14ac:dyDescent="0.25">
      <c r="A56" s="165" t="s">
        <v>353</v>
      </c>
      <c r="B56" s="166"/>
    </row>
    <row r="57" spans="1:2" ht="16.5" thickBot="1" x14ac:dyDescent="0.3">
      <c r="A57" s="167" t="s">
        <v>354</v>
      </c>
      <c r="B57" s="166" t="s">
        <v>527</v>
      </c>
    </row>
    <row r="58" spans="1:2" ht="16.5" thickBot="1" x14ac:dyDescent="0.3">
      <c r="A58" s="167" t="s">
        <v>355</v>
      </c>
      <c r="B58" s="156" t="s">
        <v>566</v>
      </c>
    </row>
    <row r="59" spans="1:2" ht="16.5" thickBot="1" x14ac:dyDescent="0.3">
      <c r="A59" s="167" t="s">
        <v>356</v>
      </c>
      <c r="B59" s="166" t="s">
        <v>475</v>
      </c>
    </row>
    <row r="60" spans="1:2" ht="16.5" thickBot="1" x14ac:dyDescent="0.3">
      <c r="A60" s="167" t="s">
        <v>357</v>
      </c>
      <c r="B60" s="156" t="s">
        <v>567</v>
      </c>
    </row>
    <row r="61" spans="1:2" ht="16.5" thickBot="1" x14ac:dyDescent="0.3">
      <c r="A61" s="167" t="s">
        <v>358</v>
      </c>
      <c r="B61" s="166" t="s">
        <v>475</v>
      </c>
    </row>
    <row r="62" spans="1:2" ht="30.75" thickBot="1" x14ac:dyDescent="0.3">
      <c r="A62" s="81" t="s">
        <v>359</v>
      </c>
      <c r="B62" s="168" t="s">
        <v>475</v>
      </c>
    </row>
    <row r="63" spans="1:2" ht="29.25" thickBot="1" x14ac:dyDescent="0.3">
      <c r="A63" s="76" t="s">
        <v>360</v>
      </c>
      <c r="B63" s="156"/>
    </row>
    <row r="64" spans="1:2" ht="16.5" thickBot="1" x14ac:dyDescent="0.3">
      <c r="A64" s="80" t="s">
        <v>338</v>
      </c>
      <c r="B64" s="169" t="s">
        <v>475</v>
      </c>
    </row>
    <row r="65" spans="1:2" ht="16.5" thickBot="1" x14ac:dyDescent="0.3">
      <c r="A65" s="80" t="s">
        <v>361</v>
      </c>
      <c r="B65" s="156" t="s">
        <v>475</v>
      </c>
    </row>
    <row r="66" spans="1:2" ht="16.5" thickBot="1" x14ac:dyDescent="0.3">
      <c r="A66" s="80" t="s">
        <v>362</v>
      </c>
      <c r="B66" s="169" t="s">
        <v>475</v>
      </c>
    </row>
    <row r="67" spans="1:2" ht="16.5" thickBot="1" x14ac:dyDescent="0.3">
      <c r="A67" s="85" t="s">
        <v>363</v>
      </c>
      <c r="B67" s="170"/>
    </row>
    <row r="68" spans="1:2" ht="16.5" thickBot="1" x14ac:dyDescent="0.3">
      <c r="A68" s="76" t="s">
        <v>364</v>
      </c>
      <c r="B68" s="171"/>
    </row>
    <row r="69" spans="1:2" ht="16.5" thickBot="1" x14ac:dyDescent="0.3">
      <c r="A69" s="82" t="s">
        <v>365</v>
      </c>
      <c r="B69" s="169" t="s">
        <v>555</v>
      </c>
    </row>
    <row r="70" spans="1:2" ht="16.5" thickBot="1" x14ac:dyDescent="0.3">
      <c r="A70" s="82" t="s">
        <v>366</v>
      </c>
      <c r="B70" s="169" t="s">
        <v>475</v>
      </c>
    </row>
    <row r="71" spans="1:2" ht="16.5" thickBot="1" x14ac:dyDescent="0.3">
      <c r="A71" s="82" t="s">
        <v>367</v>
      </c>
      <c r="B71" s="169" t="s">
        <v>475</v>
      </c>
    </row>
    <row r="72" spans="1:2" ht="29.25" thickBot="1" x14ac:dyDescent="0.3">
      <c r="A72" s="86" t="s">
        <v>368</v>
      </c>
      <c r="B72" s="169" t="s">
        <v>478</v>
      </c>
    </row>
    <row r="73" spans="1:2" ht="28.5" x14ac:dyDescent="0.25">
      <c r="A73" s="78" t="s">
        <v>369</v>
      </c>
      <c r="B73" s="312" t="s">
        <v>549</v>
      </c>
    </row>
    <row r="74" spans="1:2" x14ac:dyDescent="0.25">
      <c r="A74" s="82" t="s">
        <v>370</v>
      </c>
      <c r="B74" s="313"/>
    </row>
    <row r="75" spans="1:2" x14ac:dyDescent="0.25">
      <c r="A75" s="82" t="s">
        <v>371</v>
      </c>
      <c r="B75" s="313"/>
    </row>
    <row r="76" spans="1:2" x14ac:dyDescent="0.25">
      <c r="A76" s="82" t="s">
        <v>372</v>
      </c>
      <c r="B76" s="313"/>
    </row>
    <row r="77" spans="1:2" x14ac:dyDescent="0.25">
      <c r="A77" s="82" t="s">
        <v>373</v>
      </c>
      <c r="B77" s="313"/>
    </row>
    <row r="78" spans="1:2" ht="16.5" thickBot="1" x14ac:dyDescent="0.3">
      <c r="A78" s="87" t="s">
        <v>374</v>
      </c>
      <c r="B78" s="314"/>
    </row>
    <row r="81" spans="1:2" x14ac:dyDescent="0.25">
      <c r="A81" s="88"/>
      <c r="B81" s="89"/>
    </row>
    <row r="82" spans="1:2" x14ac:dyDescent="0.25">
      <c r="B82" s="90"/>
    </row>
    <row r="83" spans="1:2" x14ac:dyDescent="0.25">
      <c r="B83" s="91"/>
    </row>
  </sheetData>
  <customSheetViews>
    <customSheetView guid="{B2156467-DABD-4AFC-BC18-E275263FEE82}" scale="60" showPageBreaks="1" fitToPage="1" view="pageBreakPreview">
      <selection activeCell="A16" sqref="A16:B16"/>
      <pageMargins left="0.70866141732283472" right="0.70866141732283472" top="0.74803149606299213" bottom="0.74803149606299213" header="0.31496062992125984" footer="0.31496062992125984"/>
      <pageSetup paperSize="8" scale="74" orientation="portrait" r:id="rId1"/>
    </customSheetView>
    <customSheetView guid="{DE20B92D-B76C-4570-8CA1-DE4EE8DD0822}" scale="60" showPageBreaks="1" fitToPage="1" view="pageBreakPreview">
      <selection activeCell="A16" sqref="A16:B16"/>
      <pageMargins left="0.70866141732283472" right="0.70866141732283472" top="0.74803149606299213" bottom="0.74803149606299213" header="0.31496062992125984" footer="0.31496062992125984"/>
      <pageSetup paperSize="8" scale="49" orientation="portrait" r:id="rId2"/>
    </customSheetView>
    <customSheetView guid="{82706164-65D5-46C6-A482-3CEC2F6F0B86}" scale="60" showPageBreaks="1" fitToPage="1" view="pageBreakPreview">
      <selection activeCell="B28" sqref="B28"/>
      <pageMargins left="0.70866141732283472" right="0.70866141732283472" top="0.74803149606299213" bottom="0.74803149606299213" header="0.31496062992125984" footer="0.31496062992125984"/>
      <pageSetup paperSize="8" scale="49" orientation="portrait" r:id="rId3"/>
    </customSheetView>
    <customSheetView guid="{222FB211-2350-420C-BFE4-9DA8C9194F22}" scale="60" showPageBreaks="1" fitToPage="1" view="pageBreakPreview">
      <selection activeCell="A16" sqref="A16:B16"/>
      <pageMargins left="0.70866141732283472" right="0.70866141732283472" top="0.74803149606299213" bottom="0.74803149606299213" header="0.31496062992125984" footer="0.31496062992125984"/>
      <pageSetup paperSize="8" scale="49" orientation="portrait" r:id="rId4"/>
    </customSheetView>
  </customSheetViews>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6"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topLeftCell="A13" zoomScale="85" zoomScaleSheetLayoutView="85"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3" t="s">
        <v>67</v>
      </c>
    </row>
    <row r="2" spans="1:28" s="7" customFormat="1" ht="18.75" customHeight="1" x14ac:dyDescent="0.3">
      <c r="A2" s="13"/>
      <c r="S2" s="11" t="s">
        <v>9</v>
      </c>
    </row>
    <row r="3" spans="1:28" s="7" customFormat="1" ht="18.75" x14ac:dyDescent="0.3">
      <c r="S3" s="11" t="s">
        <v>66</v>
      </c>
    </row>
    <row r="4" spans="1:28" s="7" customFormat="1" ht="18.75" customHeight="1" x14ac:dyDescent="0.2">
      <c r="A4" s="182" t="str">
        <f>'1. паспорт местоположение'!A5:C5</f>
        <v>Год раскрытия информации: 2025 год</v>
      </c>
      <c r="B4" s="182"/>
      <c r="C4" s="182"/>
      <c r="D4" s="182"/>
      <c r="E4" s="182"/>
      <c r="F4" s="182"/>
      <c r="G4" s="182"/>
      <c r="H4" s="182"/>
      <c r="I4" s="182"/>
      <c r="J4" s="182"/>
      <c r="K4" s="182"/>
      <c r="L4" s="182"/>
      <c r="M4" s="182"/>
      <c r="N4" s="182"/>
      <c r="O4" s="182"/>
      <c r="P4" s="182"/>
      <c r="Q4" s="182"/>
      <c r="R4" s="182"/>
      <c r="S4" s="182"/>
    </row>
    <row r="5" spans="1:28" s="7" customFormat="1" ht="15.75" x14ac:dyDescent="0.2">
      <c r="A5" s="12"/>
    </row>
    <row r="6" spans="1:28" s="7" customFormat="1" ht="18.75" x14ac:dyDescent="0.2">
      <c r="A6" s="186" t="s">
        <v>8</v>
      </c>
      <c r="B6" s="186"/>
      <c r="C6" s="186"/>
      <c r="D6" s="186"/>
      <c r="E6" s="186"/>
      <c r="F6" s="186"/>
      <c r="G6" s="186"/>
      <c r="H6" s="186"/>
      <c r="I6" s="186"/>
      <c r="J6" s="186"/>
      <c r="K6" s="186"/>
      <c r="L6" s="186"/>
      <c r="M6" s="186"/>
      <c r="N6" s="186"/>
      <c r="O6" s="186"/>
      <c r="P6" s="186"/>
      <c r="Q6" s="186"/>
      <c r="R6" s="186"/>
      <c r="S6" s="186"/>
      <c r="T6" s="9"/>
      <c r="U6" s="9"/>
      <c r="V6" s="9"/>
      <c r="W6" s="9"/>
      <c r="X6" s="9"/>
      <c r="Y6" s="9"/>
      <c r="Z6" s="9"/>
      <c r="AA6" s="9"/>
      <c r="AB6" s="9"/>
    </row>
    <row r="7" spans="1:28" s="7" customFormat="1" ht="18.75" x14ac:dyDescent="0.2">
      <c r="A7" s="186"/>
      <c r="B7" s="186"/>
      <c r="C7" s="186"/>
      <c r="D7" s="186"/>
      <c r="E7" s="186"/>
      <c r="F7" s="186"/>
      <c r="G7" s="186"/>
      <c r="H7" s="186"/>
      <c r="I7" s="186"/>
      <c r="J7" s="186"/>
      <c r="K7" s="186"/>
      <c r="L7" s="186"/>
      <c r="M7" s="186"/>
      <c r="N7" s="186"/>
      <c r="O7" s="186"/>
      <c r="P7" s="186"/>
      <c r="Q7" s="186"/>
      <c r="R7" s="186"/>
      <c r="S7" s="186"/>
      <c r="T7" s="9"/>
      <c r="U7" s="9"/>
      <c r="V7" s="9"/>
      <c r="W7" s="9"/>
      <c r="X7" s="9"/>
      <c r="Y7" s="9"/>
      <c r="Z7" s="9"/>
      <c r="AA7" s="9"/>
      <c r="AB7" s="9"/>
    </row>
    <row r="8" spans="1:28" s="7" customFormat="1" ht="18.75" x14ac:dyDescent="0.2">
      <c r="A8" s="187" t="str">
        <f>'1. паспорт местоположение'!A9:C9</f>
        <v>АО"ССК"</v>
      </c>
      <c r="B8" s="187"/>
      <c r="C8" s="187"/>
      <c r="D8" s="187"/>
      <c r="E8" s="187"/>
      <c r="F8" s="187"/>
      <c r="G8" s="187"/>
      <c r="H8" s="187"/>
      <c r="I8" s="187"/>
      <c r="J8" s="187"/>
      <c r="K8" s="187"/>
      <c r="L8" s="187"/>
      <c r="M8" s="187"/>
      <c r="N8" s="187"/>
      <c r="O8" s="187"/>
      <c r="P8" s="187"/>
      <c r="Q8" s="187"/>
      <c r="R8" s="187"/>
      <c r="S8" s="187"/>
      <c r="T8" s="9"/>
      <c r="U8" s="9"/>
      <c r="V8" s="9"/>
      <c r="W8" s="9"/>
      <c r="X8" s="9"/>
      <c r="Y8" s="9"/>
      <c r="Z8" s="9"/>
      <c r="AA8" s="9"/>
      <c r="AB8" s="9"/>
    </row>
    <row r="9" spans="1:28" s="7" customFormat="1" ht="18.75" x14ac:dyDescent="0.2">
      <c r="A9" s="183" t="s">
        <v>7</v>
      </c>
      <c r="B9" s="183"/>
      <c r="C9" s="183"/>
      <c r="D9" s="183"/>
      <c r="E9" s="183"/>
      <c r="F9" s="183"/>
      <c r="G9" s="183"/>
      <c r="H9" s="183"/>
      <c r="I9" s="183"/>
      <c r="J9" s="183"/>
      <c r="K9" s="183"/>
      <c r="L9" s="183"/>
      <c r="M9" s="183"/>
      <c r="N9" s="183"/>
      <c r="O9" s="183"/>
      <c r="P9" s="183"/>
      <c r="Q9" s="183"/>
      <c r="R9" s="183"/>
      <c r="S9" s="183"/>
      <c r="T9" s="9"/>
      <c r="U9" s="9"/>
      <c r="V9" s="9"/>
      <c r="W9" s="9"/>
      <c r="X9" s="9"/>
      <c r="Y9" s="9"/>
      <c r="Z9" s="9"/>
      <c r="AA9" s="9"/>
      <c r="AB9" s="9"/>
    </row>
    <row r="10" spans="1:28" s="7" customFormat="1" ht="18.75" x14ac:dyDescent="0.2">
      <c r="A10" s="186"/>
      <c r="B10" s="186"/>
      <c r="C10" s="186"/>
      <c r="D10" s="186"/>
      <c r="E10" s="186"/>
      <c r="F10" s="186"/>
      <c r="G10" s="186"/>
      <c r="H10" s="186"/>
      <c r="I10" s="186"/>
      <c r="J10" s="186"/>
      <c r="K10" s="186"/>
      <c r="L10" s="186"/>
      <c r="M10" s="186"/>
      <c r="N10" s="186"/>
      <c r="O10" s="186"/>
      <c r="P10" s="186"/>
      <c r="Q10" s="186"/>
      <c r="R10" s="186"/>
      <c r="S10" s="186"/>
      <c r="T10" s="9"/>
      <c r="U10" s="9"/>
      <c r="V10" s="9"/>
      <c r="W10" s="9"/>
      <c r="X10" s="9"/>
      <c r="Y10" s="9"/>
      <c r="Z10" s="9"/>
      <c r="AA10" s="9"/>
      <c r="AB10" s="9"/>
    </row>
    <row r="11" spans="1:28" s="7" customFormat="1" ht="18.75" x14ac:dyDescent="0.2">
      <c r="A11" s="187" t="str">
        <f>'1. паспорт местоположение'!A12:C12</f>
        <v>P_0067</v>
      </c>
      <c r="B11" s="187"/>
      <c r="C11" s="187"/>
      <c r="D11" s="187"/>
      <c r="E11" s="187"/>
      <c r="F11" s="187"/>
      <c r="G11" s="187"/>
      <c r="H11" s="187"/>
      <c r="I11" s="187"/>
      <c r="J11" s="187"/>
      <c r="K11" s="187"/>
      <c r="L11" s="187"/>
      <c r="M11" s="187"/>
      <c r="N11" s="187"/>
      <c r="O11" s="187"/>
      <c r="P11" s="187"/>
      <c r="Q11" s="187"/>
      <c r="R11" s="187"/>
      <c r="S11" s="187"/>
      <c r="T11" s="9"/>
      <c r="U11" s="9"/>
      <c r="V11" s="9"/>
      <c r="W11" s="9"/>
      <c r="X11" s="9"/>
      <c r="Y11" s="9"/>
      <c r="Z11" s="9"/>
      <c r="AA11" s="9"/>
      <c r="AB11" s="9"/>
    </row>
    <row r="12" spans="1:28" s="7" customFormat="1" ht="18.75" x14ac:dyDescent="0.2">
      <c r="A12" s="183" t="s">
        <v>6</v>
      </c>
      <c r="B12" s="183"/>
      <c r="C12" s="183"/>
      <c r="D12" s="183"/>
      <c r="E12" s="183"/>
      <c r="F12" s="183"/>
      <c r="G12" s="183"/>
      <c r="H12" s="183"/>
      <c r="I12" s="183"/>
      <c r="J12" s="183"/>
      <c r="K12" s="183"/>
      <c r="L12" s="183"/>
      <c r="M12" s="183"/>
      <c r="N12" s="183"/>
      <c r="O12" s="183"/>
      <c r="P12" s="183"/>
      <c r="Q12" s="183"/>
      <c r="R12" s="183"/>
      <c r="S12" s="183"/>
      <c r="T12" s="9"/>
      <c r="U12" s="9"/>
      <c r="V12" s="9"/>
      <c r="W12" s="9"/>
      <c r="X12" s="9"/>
      <c r="Y12" s="9"/>
      <c r="Z12" s="9"/>
      <c r="AA12" s="9"/>
      <c r="AB12" s="9"/>
    </row>
    <row r="13" spans="1:28" s="7" customFormat="1" ht="15.75" customHeight="1" x14ac:dyDescent="0.2">
      <c r="A13" s="192"/>
      <c r="B13" s="192"/>
      <c r="C13" s="192"/>
      <c r="D13" s="192"/>
      <c r="E13" s="192"/>
      <c r="F13" s="192"/>
      <c r="G13" s="192"/>
      <c r="H13" s="192"/>
      <c r="I13" s="192"/>
      <c r="J13" s="192"/>
      <c r="K13" s="192"/>
      <c r="L13" s="192"/>
      <c r="M13" s="192"/>
      <c r="N13" s="192"/>
      <c r="O13" s="192"/>
      <c r="P13" s="192"/>
      <c r="Q13" s="192"/>
      <c r="R13" s="192"/>
      <c r="S13" s="192"/>
      <c r="T13" s="3"/>
      <c r="U13" s="3"/>
      <c r="V13" s="3"/>
      <c r="W13" s="3"/>
      <c r="X13" s="3"/>
      <c r="Y13" s="3"/>
      <c r="Z13" s="3"/>
      <c r="AA13" s="3"/>
      <c r="AB13" s="3"/>
    </row>
    <row r="14" spans="1:28" s="2" customFormat="1" ht="12" x14ac:dyDescent="0.2">
      <c r="A14" s="187" t="str">
        <f>'1. паспорт местоположение'!A15:C15</f>
        <v>Реконструкция оборудования ЗТП-33 с заменой силовых трансформаторов (замена  двух ТМГ 200 кВА и 320 кВА на ТМГ  6/0,4/400 кВА 2 шт.) г.о. Новокуйбышевск Самарская область</v>
      </c>
      <c r="B14" s="187"/>
      <c r="C14" s="187"/>
      <c r="D14" s="187"/>
      <c r="E14" s="187"/>
      <c r="F14" s="187"/>
      <c r="G14" s="187"/>
      <c r="H14" s="187"/>
      <c r="I14" s="187"/>
      <c r="J14" s="187"/>
      <c r="K14" s="187"/>
      <c r="L14" s="187"/>
      <c r="M14" s="187"/>
      <c r="N14" s="187"/>
      <c r="O14" s="187"/>
      <c r="P14" s="187"/>
      <c r="Q14" s="187"/>
      <c r="R14" s="187"/>
      <c r="S14" s="187"/>
      <c r="T14" s="6"/>
      <c r="U14" s="6"/>
      <c r="V14" s="6"/>
      <c r="W14" s="6"/>
      <c r="X14" s="6"/>
      <c r="Y14" s="6"/>
      <c r="Z14" s="6"/>
      <c r="AA14" s="6"/>
      <c r="AB14" s="6"/>
    </row>
    <row r="15" spans="1:28" s="2" customFormat="1" ht="15" customHeight="1" x14ac:dyDescent="0.2">
      <c r="A15" s="183" t="s">
        <v>5</v>
      </c>
      <c r="B15" s="183"/>
      <c r="C15" s="183"/>
      <c r="D15" s="183"/>
      <c r="E15" s="183"/>
      <c r="F15" s="183"/>
      <c r="G15" s="183"/>
      <c r="H15" s="183"/>
      <c r="I15" s="183"/>
      <c r="J15" s="183"/>
      <c r="K15" s="183"/>
      <c r="L15" s="183"/>
      <c r="M15" s="183"/>
      <c r="N15" s="183"/>
      <c r="O15" s="183"/>
      <c r="P15" s="183"/>
      <c r="Q15" s="183"/>
      <c r="R15" s="183"/>
      <c r="S15" s="183"/>
      <c r="T15" s="4"/>
      <c r="U15" s="4"/>
      <c r="V15" s="4"/>
      <c r="W15" s="4"/>
      <c r="X15" s="4"/>
      <c r="Y15" s="4"/>
      <c r="Z15" s="4"/>
      <c r="AA15" s="4"/>
      <c r="AB15" s="4"/>
    </row>
    <row r="16" spans="1:28" s="2" customFormat="1" ht="15" customHeight="1" x14ac:dyDescent="0.2">
      <c r="A16" s="192"/>
      <c r="B16" s="192"/>
      <c r="C16" s="192"/>
      <c r="D16" s="192"/>
      <c r="E16" s="192"/>
      <c r="F16" s="192"/>
      <c r="G16" s="192"/>
      <c r="H16" s="192"/>
      <c r="I16" s="192"/>
      <c r="J16" s="192"/>
      <c r="K16" s="192"/>
      <c r="L16" s="192"/>
      <c r="M16" s="192"/>
      <c r="N16" s="192"/>
      <c r="O16" s="192"/>
      <c r="P16" s="192"/>
      <c r="Q16" s="192"/>
      <c r="R16" s="192"/>
      <c r="S16" s="192"/>
      <c r="T16" s="3"/>
      <c r="U16" s="3"/>
      <c r="V16" s="3"/>
      <c r="W16" s="3"/>
      <c r="X16" s="3"/>
      <c r="Y16" s="3"/>
    </row>
    <row r="17" spans="1:28" s="2" customFormat="1" ht="45.75" customHeight="1" x14ac:dyDescent="0.2">
      <c r="A17" s="184" t="s">
        <v>431</v>
      </c>
      <c r="B17" s="184"/>
      <c r="C17" s="184"/>
      <c r="D17" s="184"/>
      <c r="E17" s="184"/>
      <c r="F17" s="184"/>
      <c r="G17" s="184"/>
      <c r="H17" s="184"/>
      <c r="I17" s="184"/>
      <c r="J17" s="184"/>
      <c r="K17" s="184"/>
      <c r="L17" s="184"/>
      <c r="M17" s="184"/>
      <c r="N17" s="184"/>
      <c r="O17" s="184"/>
      <c r="P17" s="184"/>
      <c r="Q17" s="184"/>
      <c r="R17" s="184"/>
      <c r="S17" s="184"/>
      <c r="T17" s="5"/>
      <c r="U17" s="5"/>
      <c r="V17" s="5"/>
      <c r="W17" s="5"/>
      <c r="X17" s="5"/>
      <c r="Y17" s="5"/>
      <c r="Z17" s="5"/>
      <c r="AA17" s="5"/>
      <c r="AB17" s="5"/>
    </row>
    <row r="18" spans="1:28" s="2" customFormat="1" ht="15" customHeight="1" x14ac:dyDescent="0.2">
      <c r="A18" s="193"/>
      <c r="B18" s="193"/>
      <c r="C18" s="193"/>
      <c r="D18" s="193"/>
      <c r="E18" s="193"/>
      <c r="F18" s="193"/>
      <c r="G18" s="193"/>
      <c r="H18" s="193"/>
      <c r="I18" s="193"/>
      <c r="J18" s="193"/>
      <c r="K18" s="193"/>
      <c r="L18" s="193"/>
      <c r="M18" s="193"/>
      <c r="N18" s="193"/>
      <c r="O18" s="193"/>
      <c r="P18" s="193"/>
      <c r="Q18" s="193"/>
      <c r="R18" s="193"/>
      <c r="S18" s="193"/>
      <c r="T18" s="3"/>
      <c r="U18" s="3"/>
      <c r="V18" s="3"/>
      <c r="W18" s="3"/>
      <c r="X18" s="3"/>
      <c r="Y18" s="3"/>
    </row>
    <row r="19" spans="1:28" s="2" customFormat="1" ht="54" customHeight="1" x14ac:dyDescent="0.2">
      <c r="A19" s="194" t="s">
        <v>4</v>
      </c>
      <c r="B19" s="194" t="s">
        <v>98</v>
      </c>
      <c r="C19" s="195" t="s">
        <v>329</v>
      </c>
      <c r="D19" s="194" t="s">
        <v>328</v>
      </c>
      <c r="E19" s="194" t="s">
        <v>97</v>
      </c>
      <c r="F19" s="194" t="s">
        <v>96</v>
      </c>
      <c r="G19" s="194" t="s">
        <v>324</v>
      </c>
      <c r="H19" s="194" t="s">
        <v>95</v>
      </c>
      <c r="I19" s="194" t="s">
        <v>94</v>
      </c>
      <c r="J19" s="194" t="s">
        <v>93</v>
      </c>
      <c r="K19" s="194" t="s">
        <v>92</v>
      </c>
      <c r="L19" s="194" t="s">
        <v>91</v>
      </c>
      <c r="M19" s="194" t="s">
        <v>90</v>
      </c>
      <c r="N19" s="194" t="s">
        <v>89</v>
      </c>
      <c r="O19" s="194" t="s">
        <v>88</v>
      </c>
      <c r="P19" s="194" t="s">
        <v>87</v>
      </c>
      <c r="Q19" s="194" t="s">
        <v>327</v>
      </c>
      <c r="R19" s="194"/>
      <c r="S19" s="197" t="s">
        <v>425</v>
      </c>
      <c r="T19" s="3"/>
      <c r="U19" s="3"/>
      <c r="V19" s="3"/>
      <c r="W19" s="3"/>
      <c r="X19" s="3"/>
      <c r="Y19" s="3"/>
    </row>
    <row r="20" spans="1:28" s="2" customFormat="1" ht="180.75" customHeight="1" x14ac:dyDescent="0.2">
      <c r="A20" s="194"/>
      <c r="B20" s="194"/>
      <c r="C20" s="196"/>
      <c r="D20" s="194"/>
      <c r="E20" s="194"/>
      <c r="F20" s="194"/>
      <c r="G20" s="194"/>
      <c r="H20" s="194"/>
      <c r="I20" s="194"/>
      <c r="J20" s="194"/>
      <c r="K20" s="194"/>
      <c r="L20" s="194"/>
      <c r="M20" s="194"/>
      <c r="N20" s="194"/>
      <c r="O20" s="194"/>
      <c r="P20" s="194"/>
      <c r="Q20" s="24" t="s">
        <v>325</v>
      </c>
      <c r="R20" s="25" t="s">
        <v>326</v>
      </c>
      <c r="S20" s="197"/>
      <c r="T20" s="3"/>
      <c r="U20" s="3"/>
      <c r="V20" s="3"/>
      <c r="W20" s="3"/>
      <c r="X20" s="3"/>
      <c r="Y20" s="3"/>
    </row>
    <row r="21" spans="1:28" s="2" customFormat="1" ht="18.75" x14ac:dyDescent="0.2">
      <c r="A21" s="24">
        <v>1</v>
      </c>
      <c r="B21" s="27">
        <v>2</v>
      </c>
      <c r="C21" s="24">
        <v>3</v>
      </c>
      <c r="D21" s="27">
        <v>4</v>
      </c>
      <c r="E21" s="24">
        <v>5</v>
      </c>
      <c r="F21" s="27">
        <v>6</v>
      </c>
      <c r="G21" s="24">
        <v>7</v>
      </c>
      <c r="H21" s="27">
        <v>8</v>
      </c>
      <c r="I21" s="24">
        <v>9</v>
      </c>
      <c r="J21" s="27">
        <v>10</v>
      </c>
      <c r="K21" s="24">
        <v>11</v>
      </c>
      <c r="L21" s="27">
        <v>12</v>
      </c>
      <c r="M21" s="24">
        <v>13</v>
      </c>
      <c r="N21" s="27">
        <v>14</v>
      </c>
      <c r="O21" s="24">
        <v>15</v>
      </c>
      <c r="P21" s="27">
        <v>16</v>
      </c>
      <c r="Q21" s="24">
        <v>17</v>
      </c>
      <c r="R21" s="27">
        <v>18</v>
      </c>
      <c r="S21" s="24">
        <v>19</v>
      </c>
      <c r="T21" s="3"/>
      <c r="U21" s="3"/>
      <c r="V21" s="3"/>
      <c r="W21" s="3"/>
      <c r="X21" s="3"/>
      <c r="Y21" s="3"/>
    </row>
    <row r="22" spans="1:28" s="2" customFormat="1" ht="32.25" customHeight="1" x14ac:dyDescent="0.2">
      <c r="A22" s="22" t="s">
        <v>475</v>
      </c>
      <c r="B22" s="22" t="s">
        <v>475</v>
      </c>
      <c r="C22" s="22" t="s">
        <v>475</v>
      </c>
      <c r="D22" s="22" t="s">
        <v>475</v>
      </c>
      <c r="E22" s="22" t="s">
        <v>475</v>
      </c>
      <c r="F22" s="22" t="s">
        <v>475</v>
      </c>
      <c r="G22" s="22" t="s">
        <v>475</v>
      </c>
      <c r="H22" s="22" t="s">
        <v>475</v>
      </c>
      <c r="I22" s="22" t="s">
        <v>475</v>
      </c>
      <c r="J22" s="22" t="s">
        <v>475</v>
      </c>
      <c r="K22" s="22" t="s">
        <v>475</v>
      </c>
      <c r="L22" s="22" t="s">
        <v>475</v>
      </c>
      <c r="M22" s="22" t="s">
        <v>475</v>
      </c>
      <c r="N22" s="22" t="s">
        <v>475</v>
      </c>
      <c r="O22" s="22" t="s">
        <v>475</v>
      </c>
      <c r="P22" s="22" t="s">
        <v>475</v>
      </c>
      <c r="Q22" s="22" t="s">
        <v>475</v>
      </c>
      <c r="R22" s="22" t="s">
        <v>475</v>
      </c>
      <c r="S22" s="22" t="s">
        <v>475</v>
      </c>
      <c r="T22" s="3"/>
      <c r="U22" s="3"/>
      <c r="V22" s="3"/>
      <c r="W22" s="3"/>
      <c r="X22" s="3"/>
      <c r="Y22" s="3"/>
    </row>
  </sheetData>
  <customSheetViews>
    <customSheetView guid="{B2156467-DABD-4AFC-BC18-E275263FEE8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33" orientation="landscape" r:id="rId1"/>
    </customSheetView>
    <customSheetView guid="{DE20B92D-B76C-4570-8CA1-DE4EE8DD082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2"/>
    </customSheetView>
    <customSheetView guid="{82706164-65D5-46C6-A482-3CEC2F6F0B86}"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3"/>
    </customSheetView>
    <customSheetView guid="{222FB211-2350-420C-BFE4-9DA8C9194F2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4"/>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4" zoomScale="60" zoomScaleNormal="60" workbookViewId="0">
      <selection activeCell="O25" sqref="O25"/>
    </sheetView>
  </sheetViews>
  <sheetFormatPr defaultColWidth="10.7109375" defaultRowHeight="15.75" x14ac:dyDescent="0.25"/>
  <cols>
    <col min="1" max="1" width="9.5703125" style="30" customWidth="1"/>
    <col min="2" max="2" width="22.28515625" style="30" customWidth="1"/>
    <col min="3" max="3" width="36" style="30" customWidth="1"/>
    <col min="4" max="4" width="16.85546875" style="30" customWidth="1"/>
    <col min="5" max="5" width="11.140625" style="30" customWidth="1"/>
    <col min="6" max="6" width="11" style="30" customWidth="1"/>
    <col min="7" max="7" width="16.28515625" style="30" customWidth="1"/>
    <col min="8" max="8" width="17.28515625" style="30" customWidth="1"/>
    <col min="9" max="9" width="7.28515625" style="30" customWidth="1"/>
    <col min="10" max="10" width="9.28515625" style="30" customWidth="1"/>
    <col min="11" max="11" width="10.28515625" style="30" customWidth="1"/>
    <col min="12" max="15" width="8.7109375" style="30" customWidth="1"/>
    <col min="16" max="16" width="19.42578125" style="30" customWidth="1"/>
    <col min="17" max="17" width="21.7109375" style="30" customWidth="1"/>
    <col min="18" max="18" width="22" style="30" customWidth="1"/>
    <col min="19" max="19" width="19.7109375" style="30" customWidth="1"/>
    <col min="20" max="20" width="18.42578125" style="30" customWidth="1"/>
    <col min="21" max="237" width="10.7109375" style="30"/>
    <col min="238" max="242" width="15.7109375" style="30" customWidth="1"/>
    <col min="243" max="246" width="12.7109375" style="30" customWidth="1"/>
    <col min="247" max="250" width="15.7109375" style="30" customWidth="1"/>
    <col min="251" max="251" width="22.85546875" style="30" customWidth="1"/>
    <col min="252" max="252" width="20.7109375" style="30" customWidth="1"/>
    <col min="253" max="253" width="16.7109375" style="30" customWidth="1"/>
    <col min="254" max="493" width="10.7109375" style="30"/>
    <col min="494" max="498" width="15.7109375" style="30" customWidth="1"/>
    <col min="499" max="502" width="12.7109375" style="30" customWidth="1"/>
    <col min="503" max="506" width="15.7109375" style="30" customWidth="1"/>
    <col min="507" max="507" width="22.85546875" style="30" customWidth="1"/>
    <col min="508" max="508" width="20.7109375" style="30" customWidth="1"/>
    <col min="509" max="509" width="16.7109375" style="30" customWidth="1"/>
    <col min="510" max="749" width="10.7109375" style="30"/>
    <col min="750" max="754" width="15.7109375" style="30" customWidth="1"/>
    <col min="755" max="758" width="12.7109375" style="30" customWidth="1"/>
    <col min="759" max="762" width="15.7109375" style="30" customWidth="1"/>
    <col min="763" max="763" width="22.85546875" style="30" customWidth="1"/>
    <col min="764" max="764" width="20.7109375" style="30" customWidth="1"/>
    <col min="765" max="765" width="16.7109375" style="30" customWidth="1"/>
    <col min="766" max="1005" width="10.7109375" style="30"/>
    <col min="1006" max="1010" width="15.7109375" style="30" customWidth="1"/>
    <col min="1011" max="1014" width="12.7109375" style="30" customWidth="1"/>
    <col min="1015" max="1018" width="15.7109375" style="30" customWidth="1"/>
    <col min="1019" max="1019" width="22.85546875" style="30" customWidth="1"/>
    <col min="1020" max="1020" width="20.7109375" style="30" customWidth="1"/>
    <col min="1021" max="1021" width="16.7109375" style="30" customWidth="1"/>
    <col min="1022" max="1261" width="10.7109375" style="30"/>
    <col min="1262" max="1266" width="15.7109375" style="30" customWidth="1"/>
    <col min="1267" max="1270" width="12.7109375" style="30" customWidth="1"/>
    <col min="1271" max="1274" width="15.7109375" style="30" customWidth="1"/>
    <col min="1275" max="1275" width="22.85546875" style="30" customWidth="1"/>
    <col min="1276" max="1276" width="20.7109375" style="30" customWidth="1"/>
    <col min="1277" max="1277" width="16.7109375" style="30" customWidth="1"/>
    <col min="1278" max="1517" width="10.7109375" style="30"/>
    <col min="1518" max="1522" width="15.7109375" style="30" customWidth="1"/>
    <col min="1523" max="1526" width="12.7109375" style="30" customWidth="1"/>
    <col min="1527" max="1530" width="15.7109375" style="30" customWidth="1"/>
    <col min="1531" max="1531" width="22.85546875" style="30" customWidth="1"/>
    <col min="1532" max="1532" width="20.7109375" style="30" customWidth="1"/>
    <col min="1533" max="1533" width="16.7109375" style="30" customWidth="1"/>
    <col min="1534" max="1773" width="10.7109375" style="30"/>
    <col min="1774" max="1778" width="15.7109375" style="30" customWidth="1"/>
    <col min="1779" max="1782" width="12.7109375" style="30" customWidth="1"/>
    <col min="1783" max="1786" width="15.7109375" style="30" customWidth="1"/>
    <col min="1787" max="1787" width="22.85546875" style="30" customWidth="1"/>
    <col min="1788" max="1788" width="20.7109375" style="30" customWidth="1"/>
    <col min="1789" max="1789" width="16.7109375" style="30" customWidth="1"/>
    <col min="1790" max="2029" width="10.7109375" style="30"/>
    <col min="2030" max="2034" width="15.7109375" style="30" customWidth="1"/>
    <col min="2035" max="2038" width="12.7109375" style="30" customWidth="1"/>
    <col min="2039" max="2042" width="15.7109375" style="30" customWidth="1"/>
    <col min="2043" max="2043" width="22.85546875" style="30" customWidth="1"/>
    <col min="2044" max="2044" width="20.7109375" style="30" customWidth="1"/>
    <col min="2045" max="2045" width="16.7109375" style="30" customWidth="1"/>
    <col min="2046" max="2285" width="10.7109375" style="30"/>
    <col min="2286" max="2290" width="15.7109375" style="30" customWidth="1"/>
    <col min="2291" max="2294" width="12.7109375" style="30" customWidth="1"/>
    <col min="2295" max="2298" width="15.7109375" style="30" customWidth="1"/>
    <col min="2299" max="2299" width="22.85546875" style="30" customWidth="1"/>
    <col min="2300" max="2300" width="20.7109375" style="30" customWidth="1"/>
    <col min="2301" max="2301" width="16.7109375" style="30" customWidth="1"/>
    <col min="2302" max="2541" width="10.7109375" style="30"/>
    <col min="2542" max="2546" width="15.7109375" style="30" customWidth="1"/>
    <col min="2547" max="2550" width="12.7109375" style="30" customWidth="1"/>
    <col min="2551" max="2554" width="15.7109375" style="30" customWidth="1"/>
    <col min="2555" max="2555" width="22.85546875" style="30" customWidth="1"/>
    <col min="2556" max="2556" width="20.7109375" style="30" customWidth="1"/>
    <col min="2557" max="2557" width="16.7109375" style="30" customWidth="1"/>
    <col min="2558" max="2797" width="10.7109375" style="30"/>
    <col min="2798" max="2802" width="15.7109375" style="30" customWidth="1"/>
    <col min="2803" max="2806" width="12.7109375" style="30" customWidth="1"/>
    <col min="2807" max="2810" width="15.7109375" style="30" customWidth="1"/>
    <col min="2811" max="2811" width="22.85546875" style="30" customWidth="1"/>
    <col min="2812" max="2812" width="20.7109375" style="30" customWidth="1"/>
    <col min="2813" max="2813" width="16.7109375" style="30" customWidth="1"/>
    <col min="2814" max="3053" width="10.7109375" style="30"/>
    <col min="3054" max="3058" width="15.7109375" style="30" customWidth="1"/>
    <col min="3059" max="3062" width="12.7109375" style="30" customWidth="1"/>
    <col min="3063" max="3066" width="15.7109375" style="30" customWidth="1"/>
    <col min="3067" max="3067" width="22.85546875" style="30" customWidth="1"/>
    <col min="3068" max="3068" width="20.7109375" style="30" customWidth="1"/>
    <col min="3069" max="3069" width="16.7109375" style="30" customWidth="1"/>
    <col min="3070" max="3309" width="10.7109375" style="30"/>
    <col min="3310" max="3314" width="15.7109375" style="30" customWidth="1"/>
    <col min="3315" max="3318" width="12.7109375" style="30" customWidth="1"/>
    <col min="3319" max="3322" width="15.7109375" style="30" customWidth="1"/>
    <col min="3323" max="3323" width="22.85546875" style="30" customWidth="1"/>
    <col min="3324" max="3324" width="20.7109375" style="30" customWidth="1"/>
    <col min="3325" max="3325" width="16.7109375" style="30" customWidth="1"/>
    <col min="3326" max="3565" width="10.7109375" style="30"/>
    <col min="3566" max="3570" width="15.7109375" style="30" customWidth="1"/>
    <col min="3571" max="3574" width="12.7109375" style="30" customWidth="1"/>
    <col min="3575" max="3578" width="15.7109375" style="30" customWidth="1"/>
    <col min="3579" max="3579" width="22.85546875" style="30" customWidth="1"/>
    <col min="3580" max="3580" width="20.7109375" style="30" customWidth="1"/>
    <col min="3581" max="3581" width="16.7109375" style="30" customWidth="1"/>
    <col min="3582" max="3821" width="10.7109375" style="30"/>
    <col min="3822" max="3826" width="15.7109375" style="30" customWidth="1"/>
    <col min="3827" max="3830" width="12.7109375" style="30" customWidth="1"/>
    <col min="3831" max="3834" width="15.7109375" style="30" customWidth="1"/>
    <col min="3835" max="3835" width="22.85546875" style="30" customWidth="1"/>
    <col min="3836" max="3836" width="20.7109375" style="30" customWidth="1"/>
    <col min="3837" max="3837" width="16.7109375" style="30" customWidth="1"/>
    <col min="3838" max="4077" width="10.7109375" style="30"/>
    <col min="4078" max="4082" width="15.7109375" style="30" customWidth="1"/>
    <col min="4083" max="4086" width="12.7109375" style="30" customWidth="1"/>
    <col min="4087" max="4090" width="15.7109375" style="30" customWidth="1"/>
    <col min="4091" max="4091" width="22.85546875" style="30" customWidth="1"/>
    <col min="4092" max="4092" width="20.7109375" style="30" customWidth="1"/>
    <col min="4093" max="4093" width="16.7109375" style="30" customWidth="1"/>
    <col min="4094" max="4333" width="10.7109375" style="30"/>
    <col min="4334" max="4338" width="15.7109375" style="30" customWidth="1"/>
    <col min="4339" max="4342" width="12.7109375" style="30" customWidth="1"/>
    <col min="4343" max="4346" width="15.7109375" style="30" customWidth="1"/>
    <col min="4347" max="4347" width="22.85546875" style="30" customWidth="1"/>
    <col min="4348" max="4348" width="20.7109375" style="30" customWidth="1"/>
    <col min="4349" max="4349" width="16.7109375" style="30" customWidth="1"/>
    <col min="4350" max="4589" width="10.7109375" style="30"/>
    <col min="4590" max="4594" width="15.7109375" style="30" customWidth="1"/>
    <col min="4595" max="4598" width="12.7109375" style="30" customWidth="1"/>
    <col min="4599" max="4602" width="15.7109375" style="30" customWidth="1"/>
    <col min="4603" max="4603" width="22.85546875" style="30" customWidth="1"/>
    <col min="4604" max="4604" width="20.7109375" style="30" customWidth="1"/>
    <col min="4605" max="4605" width="16.7109375" style="30" customWidth="1"/>
    <col min="4606" max="4845" width="10.7109375" style="30"/>
    <col min="4846" max="4850" width="15.7109375" style="30" customWidth="1"/>
    <col min="4851" max="4854" width="12.7109375" style="30" customWidth="1"/>
    <col min="4855" max="4858" width="15.7109375" style="30" customWidth="1"/>
    <col min="4859" max="4859" width="22.85546875" style="30" customWidth="1"/>
    <col min="4860" max="4860" width="20.7109375" style="30" customWidth="1"/>
    <col min="4861" max="4861" width="16.7109375" style="30" customWidth="1"/>
    <col min="4862" max="5101" width="10.7109375" style="30"/>
    <col min="5102" max="5106" width="15.7109375" style="30" customWidth="1"/>
    <col min="5107" max="5110" width="12.7109375" style="30" customWidth="1"/>
    <col min="5111" max="5114" width="15.7109375" style="30" customWidth="1"/>
    <col min="5115" max="5115" width="22.85546875" style="30" customWidth="1"/>
    <col min="5116" max="5116" width="20.7109375" style="30" customWidth="1"/>
    <col min="5117" max="5117" width="16.7109375" style="30" customWidth="1"/>
    <col min="5118" max="5357" width="10.7109375" style="30"/>
    <col min="5358" max="5362" width="15.7109375" style="30" customWidth="1"/>
    <col min="5363" max="5366" width="12.7109375" style="30" customWidth="1"/>
    <col min="5367" max="5370" width="15.7109375" style="30" customWidth="1"/>
    <col min="5371" max="5371" width="22.85546875" style="30" customWidth="1"/>
    <col min="5372" max="5372" width="20.7109375" style="30" customWidth="1"/>
    <col min="5373" max="5373" width="16.7109375" style="30" customWidth="1"/>
    <col min="5374" max="5613" width="10.7109375" style="30"/>
    <col min="5614" max="5618" width="15.7109375" style="30" customWidth="1"/>
    <col min="5619" max="5622" width="12.7109375" style="30" customWidth="1"/>
    <col min="5623" max="5626" width="15.7109375" style="30" customWidth="1"/>
    <col min="5627" max="5627" width="22.85546875" style="30" customWidth="1"/>
    <col min="5628" max="5628" width="20.7109375" style="30" customWidth="1"/>
    <col min="5629" max="5629" width="16.7109375" style="30" customWidth="1"/>
    <col min="5630" max="5869" width="10.7109375" style="30"/>
    <col min="5870" max="5874" width="15.7109375" style="30" customWidth="1"/>
    <col min="5875" max="5878" width="12.7109375" style="30" customWidth="1"/>
    <col min="5879" max="5882" width="15.7109375" style="30" customWidth="1"/>
    <col min="5883" max="5883" width="22.85546875" style="30" customWidth="1"/>
    <col min="5884" max="5884" width="20.7109375" style="30" customWidth="1"/>
    <col min="5885" max="5885" width="16.7109375" style="30" customWidth="1"/>
    <col min="5886" max="6125" width="10.7109375" style="30"/>
    <col min="6126" max="6130" width="15.7109375" style="30" customWidth="1"/>
    <col min="6131" max="6134" width="12.7109375" style="30" customWidth="1"/>
    <col min="6135" max="6138" width="15.7109375" style="30" customWidth="1"/>
    <col min="6139" max="6139" width="22.85546875" style="30" customWidth="1"/>
    <col min="6140" max="6140" width="20.7109375" style="30" customWidth="1"/>
    <col min="6141" max="6141" width="16.7109375" style="30" customWidth="1"/>
    <col min="6142" max="6381" width="10.7109375" style="30"/>
    <col min="6382" max="6386" width="15.7109375" style="30" customWidth="1"/>
    <col min="6387" max="6390" width="12.7109375" style="30" customWidth="1"/>
    <col min="6391" max="6394" width="15.7109375" style="30" customWidth="1"/>
    <col min="6395" max="6395" width="22.85546875" style="30" customWidth="1"/>
    <col min="6396" max="6396" width="20.7109375" style="30" customWidth="1"/>
    <col min="6397" max="6397" width="16.7109375" style="30" customWidth="1"/>
    <col min="6398" max="6637" width="10.7109375" style="30"/>
    <col min="6638" max="6642" width="15.7109375" style="30" customWidth="1"/>
    <col min="6643" max="6646" width="12.7109375" style="30" customWidth="1"/>
    <col min="6647" max="6650" width="15.7109375" style="30" customWidth="1"/>
    <col min="6651" max="6651" width="22.85546875" style="30" customWidth="1"/>
    <col min="6652" max="6652" width="20.7109375" style="30" customWidth="1"/>
    <col min="6653" max="6653" width="16.7109375" style="30" customWidth="1"/>
    <col min="6654" max="6893" width="10.7109375" style="30"/>
    <col min="6894" max="6898" width="15.7109375" style="30" customWidth="1"/>
    <col min="6899" max="6902" width="12.7109375" style="30" customWidth="1"/>
    <col min="6903" max="6906" width="15.7109375" style="30" customWidth="1"/>
    <col min="6907" max="6907" width="22.85546875" style="30" customWidth="1"/>
    <col min="6908" max="6908" width="20.7109375" style="30" customWidth="1"/>
    <col min="6909" max="6909" width="16.7109375" style="30" customWidth="1"/>
    <col min="6910" max="7149" width="10.7109375" style="30"/>
    <col min="7150" max="7154" width="15.7109375" style="30" customWidth="1"/>
    <col min="7155" max="7158" width="12.7109375" style="30" customWidth="1"/>
    <col min="7159" max="7162" width="15.7109375" style="30" customWidth="1"/>
    <col min="7163" max="7163" width="22.85546875" style="30" customWidth="1"/>
    <col min="7164" max="7164" width="20.7109375" style="30" customWidth="1"/>
    <col min="7165" max="7165" width="16.7109375" style="30" customWidth="1"/>
    <col min="7166" max="7405" width="10.7109375" style="30"/>
    <col min="7406" max="7410" width="15.7109375" style="30" customWidth="1"/>
    <col min="7411" max="7414" width="12.7109375" style="30" customWidth="1"/>
    <col min="7415" max="7418" width="15.7109375" style="30" customWidth="1"/>
    <col min="7419" max="7419" width="22.85546875" style="30" customWidth="1"/>
    <col min="7420" max="7420" width="20.7109375" style="30" customWidth="1"/>
    <col min="7421" max="7421" width="16.7109375" style="30" customWidth="1"/>
    <col min="7422" max="7661" width="10.7109375" style="30"/>
    <col min="7662" max="7666" width="15.7109375" style="30" customWidth="1"/>
    <col min="7667" max="7670" width="12.7109375" style="30" customWidth="1"/>
    <col min="7671" max="7674" width="15.7109375" style="30" customWidth="1"/>
    <col min="7675" max="7675" width="22.85546875" style="30" customWidth="1"/>
    <col min="7676" max="7676" width="20.7109375" style="30" customWidth="1"/>
    <col min="7677" max="7677" width="16.7109375" style="30" customWidth="1"/>
    <col min="7678" max="7917" width="10.7109375" style="30"/>
    <col min="7918" max="7922" width="15.7109375" style="30" customWidth="1"/>
    <col min="7923" max="7926" width="12.7109375" style="30" customWidth="1"/>
    <col min="7927" max="7930" width="15.7109375" style="30" customWidth="1"/>
    <col min="7931" max="7931" width="22.85546875" style="30" customWidth="1"/>
    <col min="7932" max="7932" width="20.7109375" style="30" customWidth="1"/>
    <col min="7933" max="7933" width="16.7109375" style="30" customWidth="1"/>
    <col min="7934" max="8173" width="10.7109375" style="30"/>
    <col min="8174" max="8178" width="15.7109375" style="30" customWidth="1"/>
    <col min="8179" max="8182" width="12.7109375" style="30" customWidth="1"/>
    <col min="8183" max="8186" width="15.7109375" style="30" customWidth="1"/>
    <col min="8187" max="8187" width="22.85546875" style="30" customWidth="1"/>
    <col min="8188" max="8188" width="20.7109375" style="30" customWidth="1"/>
    <col min="8189" max="8189" width="16.7109375" style="30" customWidth="1"/>
    <col min="8190" max="8429" width="10.7109375" style="30"/>
    <col min="8430" max="8434" width="15.7109375" style="30" customWidth="1"/>
    <col min="8435" max="8438" width="12.7109375" style="30" customWidth="1"/>
    <col min="8439" max="8442" width="15.7109375" style="30" customWidth="1"/>
    <col min="8443" max="8443" width="22.85546875" style="30" customWidth="1"/>
    <col min="8444" max="8444" width="20.7109375" style="30" customWidth="1"/>
    <col min="8445" max="8445" width="16.7109375" style="30" customWidth="1"/>
    <col min="8446" max="8685" width="10.7109375" style="30"/>
    <col min="8686" max="8690" width="15.7109375" style="30" customWidth="1"/>
    <col min="8691" max="8694" width="12.7109375" style="30" customWidth="1"/>
    <col min="8695" max="8698" width="15.7109375" style="30" customWidth="1"/>
    <col min="8699" max="8699" width="22.85546875" style="30" customWidth="1"/>
    <col min="8700" max="8700" width="20.7109375" style="30" customWidth="1"/>
    <col min="8701" max="8701" width="16.7109375" style="30" customWidth="1"/>
    <col min="8702" max="8941" width="10.7109375" style="30"/>
    <col min="8942" max="8946" width="15.7109375" style="30" customWidth="1"/>
    <col min="8947" max="8950" width="12.7109375" style="30" customWidth="1"/>
    <col min="8951" max="8954" width="15.7109375" style="30" customWidth="1"/>
    <col min="8955" max="8955" width="22.85546875" style="30" customWidth="1"/>
    <col min="8956" max="8956" width="20.7109375" style="30" customWidth="1"/>
    <col min="8957" max="8957" width="16.7109375" style="30" customWidth="1"/>
    <col min="8958" max="9197" width="10.7109375" style="30"/>
    <col min="9198" max="9202" width="15.7109375" style="30" customWidth="1"/>
    <col min="9203" max="9206" width="12.7109375" style="30" customWidth="1"/>
    <col min="9207" max="9210" width="15.7109375" style="30" customWidth="1"/>
    <col min="9211" max="9211" width="22.85546875" style="30" customWidth="1"/>
    <col min="9212" max="9212" width="20.7109375" style="30" customWidth="1"/>
    <col min="9213" max="9213" width="16.7109375" style="30" customWidth="1"/>
    <col min="9214" max="9453" width="10.7109375" style="30"/>
    <col min="9454" max="9458" width="15.7109375" style="30" customWidth="1"/>
    <col min="9459" max="9462" width="12.7109375" style="30" customWidth="1"/>
    <col min="9463" max="9466" width="15.7109375" style="30" customWidth="1"/>
    <col min="9467" max="9467" width="22.85546875" style="30" customWidth="1"/>
    <col min="9468" max="9468" width="20.7109375" style="30" customWidth="1"/>
    <col min="9469" max="9469" width="16.7109375" style="30" customWidth="1"/>
    <col min="9470" max="9709" width="10.7109375" style="30"/>
    <col min="9710" max="9714" width="15.7109375" style="30" customWidth="1"/>
    <col min="9715" max="9718" width="12.7109375" style="30" customWidth="1"/>
    <col min="9719" max="9722" width="15.7109375" style="30" customWidth="1"/>
    <col min="9723" max="9723" width="22.85546875" style="30" customWidth="1"/>
    <col min="9724" max="9724" width="20.7109375" style="30" customWidth="1"/>
    <col min="9725" max="9725" width="16.7109375" style="30" customWidth="1"/>
    <col min="9726" max="9965" width="10.7109375" style="30"/>
    <col min="9966" max="9970" width="15.7109375" style="30" customWidth="1"/>
    <col min="9971" max="9974" width="12.7109375" style="30" customWidth="1"/>
    <col min="9975" max="9978" width="15.7109375" style="30" customWidth="1"/>
    <col min="9979" max="9979" width="22.85546875" style="30" customWidth="1"/>
    <col min="9980" max="9980" width="20.7109375" style="30" customWidth="1"/>
    <col min="9981" max="9981" width="16.7109375" style="30" customWidth="1"/>
    <col min="9982" max="10221" width="10.7109375" style="30"/>
    <col min="10222" max="10226" width="15.7109375" style="30" customWidth="1"/>
    <col min="10227" max="10230" width="12.7109375" style="30" customWidth="1"/>
    <col min="10231" max="10234" width="15.7109375" style="30" customWidth="1"/>
    <col min="10235" max="10235" width="22.85546875" style="30" customWidth="1"/>
    <col min="10236" max="10236" width="20.7109375" style="30" customWidth="1"/>
    <col min="10237" max="10237" width="16.7109375" style="30" customWidth="1"/>
    <col min="10238" max="10477" width="10.7109375" style="30"/>
    <col min="10478" max="10482" width="15.7109375" style="30" customWidth="1"/>
    <col min="10483" max="10486" width="12.7109375" style="30" customWidth="1"/>
    <col min="10487" max="10490" width="15.7109375" style="30" customWidth="1"/>
    <col min="10491" max="10491" width="22.85546875" style="30" customWidth="1"/>
    <col min="10492" max="10492" width="20.7109375" style="30" customWidth="1"/>
    <col min="10493" max="10493" width="16.7109375" style="30" customWidth="1"/>
    <col min="10494" max="10733" width="10.7109375" style="30"/>
    <col min="10734" max="10738" width="15.7109375" style="30" customWidth="1"/>
    <col min="10739" max="10742" width="12.7109375" style="30" customWidth="1"/>
    <col min="10743" max="10746" width="15.7109375" style="30" customWidth="1"/>
    <col min="10747" max="10747" width="22.85546875" style="30" customWidth="1"/>
    <col min="10748" max="10748" width="20.7109375" style="30" customWidth="1"/>
    <col min="10749" max="10749" width="16.7109375" style="30" customWidth="1"/>
    <col min="10750" max="10989" width="10.7109375" style="30"/>
    <col min="10990" max="10994" width="15.7109375" style="30" customWidth="1"/>
    <col min="10995" max="10998" width="12.7109375" style="30" customWidth="1"/>
    <col min="10999" max="11002" width="15.7109375" style="30" customWidth="1"/>
    <col min="11003" max="11003" width="22.85546875" style="30" customWidth="1"/>
    <col min="11004" max="11004" width="20.7109375" style="30" customWidth="1"/>
    <col min="11005" max="11005" width="16.7109375" style="30" customWidth="1"/>
    <col min="11006" max="11245" width="10.7109375" style="30"/>
    <col min="11246" max="11250" width="15.7109375" style="30" customWidth="1"/>
    <col min="11251" max="11254" width="12.7109375" style="30" customWidth="1"/>
    <col min="11255" max="11258" width="15.7109375" style="30" customWidth="1"/>
    <col min="11259" max="11259" width="22.85546875" style="30" customWidth="1"/>
    <col min="11260" max="11260" width="20.7109375" style="30" customWidth="1"/>
    <col min="11261" max="11261" width="16.7109375" style="30" customWidth="1"/>
    <col min="11262" max="11501" width="10.7109375" style="30"/>
    <col min="11502" max="11506" width="15.7109375" style="30" customWidth="1"/>
    <col min="11507" max="11510" width="12.7109375" style="30" customWidth="1"/>
    <col min="11511" max="11514" width="15.7109375" style="30" customWidth="1"/>
    <col min="11515" max="11515" width="22.85546875" style="30" customWidth="1"/>
    <col min="11516" max="11516" width="20.7109375" style="30" customWidth="1"/>
    <col min="11517" max="11517" width="16.7109375" style="30" customWidth="1"/>
    <col min="11518" max="11757" width="10.7109375" style="30"/>
    <col min="11758" max="11762" width="15.7109375" style="30" customWidth="1"/>
    <col min="11763" max="11766" width="12.7109375" style="30" customWidth="1"/>
    <col min="11767" max="11770" width="15.7109375" style="30" customWidth="1"/>
    <col min="11771" max="11771" width="22.85546875" style="30" customWidth="1"/>
    <col min="11772" max="11772" width="20.7109375" style="30" customWidth="1"/>
    <col min="11773" max="11773" width="16.7109375" style="30" customWidth="1"/>
    <col min="11774" max="12013" width="10.7109375" style="30"/>
    <col min="12014" max="12018" width="15.7109375" style="30" customWidth="1"/>
    <col min="12019" max="12022" width="12.7109375" style="30" customWidth="1"/>
    <col min="12023" max="12026" width="15.7109375" style="30" customWidth="1"/>
    <col min="12027" max="12027" width="22.85546875" style="30" customWidth="1"/>
    <col min="12028" max="12028" width="20.7109375" style="30" customWidth="1"/>
    <col min="12029" max="12029" width="16.7109375" style="30" customWidth="1"/>
    <col min="12030" max="12269" width="10.7109375" style="30"/>
    <col min="12270" max="12274" width="15.7109375" style="30" customWidth="1"/>
    <col min="12275" max="12278" width="12.7109375" style="30" customWidth="1"/>
    <col min="12279" max="12282" width="15.7109375" style="30" customWidth="1"/>
    <col min="12283" max="12283" width="22.85546875" style="30" customWidth="1"/>
    <col min="12284" max="12284" width="20.7109375" style="30" customWidth="1"/>
    <col min="12285" max="12285" width="16.7109375" style="30" customWidth="1"/>
    <col min="12286" max="12525" width="10.7109375" style="30"/>
    <col min="12526" max="12530" width="15.7109375" style="30" customWidth="1"/>
    <col min="12531" max="12534" width="12.7109375" style="30" customWidth="1"/>
    <col min="12535" max="12538" width="15.7109375" style="30" customWidth="1"/>
    <col min="12539" max="12539" width="22.85546875" style="30" customWidth="1"/>
    <col min="12540" max="12540" width="20.7109375" style="30" customWidth="1"/>
    <col min="12541" max="12541" width="16.7109375" style="30" customWidth="1"/>
    <col min="12542" max="12781" width="10.7109375" style="30"/>
    <col min="12782" max="12786" width="15.7109375" style="30" customWidth="1"/>
    <col min="12787" max="12790" width="12.7109375" style="30" customWidth="1"/>
    <col min="12791" max="12794" width="15.7109375" style="30" customWidth="1"/>
    <col min="12795" max="12795" width="22.85546875" style="30" customWidth="1"/>
    <col min="12796" max="12796" width="20.7109375" style="30" customWidth="1"/>
    <col min="12797" max="12797" width="16.7109375" style="30" customWidth="1"/>
    <col min="12798" max="13037" width="10.7109375" style="30"/>
    <col min="13038" max="13042" width="15.7109375" style="30" customWidth="1"/>
    <col min="13043" max="13046" width="12.7109375" style="30" customWidth="1"/>
    <col min="13047" max="13050" width="15.7109375" style="30" customWidth="1"/>
    <col min="13051" max="13051" width="22.85546875" style="30" customWidth="1"/>
    <col min="13052" max="13052" width="20.7109375" style="30" customWidth="1"/>
    <col min="13053" max="13053" width="16.7109375" style="30" customWidth="1"/>
    <col min="13054" max="13293" width="10.7109375" style="30"/>
    <col min="13294" max="13298" width="15.7109375" style="30" customWidth="1"/>
    <col min="13299" max="13302" width="12.7109375" style="30" customWidth="1"/>
    <col min="13303" max="13306" width="15.7109375" style="30" customWidth="1"/>
    <col min="13307" max="13307" width="22.85546875" style="30" customWidth="1"/>
    <col min="13308" max="13308" width="20.7109375" style="30" customWidth="1"/>
    <col min="13309" max="13309" width="16.7109375" style="30" customWidth="1"/>
    <col min="13310" max="13549" width="10.7109375" style="30"/>
    <col min="13550" max="13554" width="15.7109375" style="30" customWidth="1"/>
    <col min="13555" max="13558" width="12.7109375" style="30" customWidth="1"/>
    <col min="13559" max="13562" width="15.7109375" style="30" customWidth="1"/>
    <col min="13563" max="13563" width="22.85546875" style="30" customWidth="1"/>
    <col min="13564" max="13564" width="20.7109375" style="30" customWidth="1"/>
    <col min="13565" max="13565" width="16.7109375" style="30" customWidth="1"/>
    <col min="13566" max="13805" width="10.7109375" style="30"/>
    <col min="13806" max="13810" width="15.7109375" style="30" customWidth="1"/>
    <col min="13811" max="13814" width="12.7109375" style="30" customWidth="1"/>
    <col min="13815" max="13818" width="15.7109375" style="30" customWidth="1"/>
    <col min="13819" max="13819" width="22.85546875" style="30" customWidth="1"/>
    <col min="13820" max="13820" width="20.7109375" style="30" customWidth="1"/>
    <col min="13821" max="13821" width="16.7109375" style="30" customWidth="1"/>
    <col min="13822" max="14061" width="10.7109375" style="30"/>
    <col min="14062" max="14066" width="15.7109375" style="30" customWidth="1"/>
    <col min="14067" max="14070" width="12.7109375" style="30" customWidth="1"/>
    <col min="14071" max="14074" width="15.7109375" style="30" customWidth="1"/>
    <col min="14075" max="14075" width="22.85546875" style="30" customWidth="1"/>
    <col min="14076" max="14076" width="20.7109375" style="30" customWidth="1"/>
    <col min="14077" max="14077" width="16.7109375" style="30" customWidth="1"/>
    <col min="14078" max="14317" width="10.7109375" style="30"/>
    <col min="14318" max="14322" width="15.7109375" style="30" customWidth="1"/>
    <col min="14323" max="14326" width="12.7109375" style="30" customWidth="1"/>
    <col min="14327" max="14330" width="15.7109375" style="30" customWidth="1"/>
    <col min="14331" max="14331" width="22.85546875" style="30" customWidth="1"/>
    <col min="14332" max="14332" width="20.7109375" style="30" customWidth="1"/>
    <col min="14333" max="14333" width="16.7109375" style="30" customWidth="1"/>
    <col min="14334" max="14573" width="10.7109375" style="30"/>
    <col min="14574" max="14578" width="15.7109375" style="30" customWidth="1"/>
    <col min="14579" max="14582" width="12.7109375" style="30" customWidth="1"/>
    <col min="14583" max="14586" width="15.7109375" style="30" customWidth="1"/>
    <col min="14587" max="14587" width="22.85546875" style="30" customWidth="1"/>
    <col min="14588" max="14588" width="20.7109375" style="30" customWidth="1"/>
    <col min="14589" max="14589" width="16.7109375" style="30" customWidth="1"/>
    <col min="14590" max="14829" width="10.7109375" style="30"/>
    <col min="14830" max="14834" width="15.7109375" style="30" customWidth="1"/>
    <col min="14835" max="14838" width="12.7109375" style="30" customWidth="1"/>
    <col min="14839" max="14842" width="15.7109375" style="30" customWidth="1"/>
    <col min="14843" max="14843" width="22.85546875" style="30" customWidth="1"/>
    <col min="14844" max="14844" width="20.7109375" style="30" customWidth="1"/>
    <col min="14845" max="14845" width="16.7109375" style="30" customWidth="1"/>
    <col min="14846" max="15085" width="10.7109375" style="30"/>
    <col min="15086" max="15090" width="15.7109375" style="30" customWidth="1"/>
    <col min="15091" max="15094" width="12.7109375" style="30" customWidth="1"/>
    <col min="15095" max="15098" width="15.7109375" style="30" customWidth="1"/>
    <col min="15099" max="15099" width="22.85546875" style="30" customWidth="1"/>
    <col min="15100" max="15100" width="20.7109375" style="30" customWidth="1"/>
    <col min="15101" max="15101" width="16.7109375" style="30" customWidth="1"/>
    <col min="15102" max="15341" width="10.7109375" style="30"/>
    <col min="15342" max="15346" width="15.7109375" style="30" customWidth="1"/>
    <col min="15347" max="15350" width="12.7109375" style="30" customWidth="1"/>
    <col min="15351" max="15354" width="15.7109375" style="30" customWidth="1"/>
    <col min="15355" max="15355" width="22.85546875" style="30" customWidth="1"/>
    <col min="15356" max="15356" width="20.7109375" style="30" customWidth="1"/>
    <col min="15357" max="15357" width="16.7109375" style="30" customWidth="1"/>
    <col min="15358" max="15597" width="10.7109375" style="30"/>
    <col min="15598" max="15602" width="15.7109375" style="30" customWidth="1"/>
    <col min="15603" max="15606" width="12.7109375" style="30" customWidth="1"/>
    <col min="15607" max="15610" width="15.7109375" style="30" customWidth="1"/>
    <col min="15611" max="15611" width="22.85546875" style="30" customWidth="1"/>
    <col min="15612" max="15612" width="20.7109375" style="30" customWidth="1"/>
    <col min="15613" max="15613" width="16.7109375" style="30" customWidth="1"/>
    <col min="15614" max="15853" width="10.7109375" style="30"/>
    <col min="15854" max="15858" width="15.7109375" style="30" customWidth="1"/>
    <col min="15859" max="15862" width="12.7109375" style="30" customWidth="1"/>
    <col min="15863" max="15866" width="15.7109375" style="30" customWidth="1"/>
    <col min="15867" max="15867" width="22.85546875" style="30" customWidth="1"/>
    <col min="15868" max="15868" width="20.7109375" style="30" customWidth="1"/>
    <col min="15869" max="15869" width="16.7109375" style="30" customWidth="1"/>
    <col min="15870" max="16109" width="10.7109375" style="30"/>
    <col min="16110" max="16114" width="15.7109375" style="30" customWidth="1"/>
    <col min="16115" max="16118" width="12.7109375" style="30" customWidth="1"/>
    <col min="16119" max="16122" width="15.7109375" style="30" customWidth="1"/>
    <col min="16123" max="16123" width="22.85546875" style="30" customWidth="1"/>
    <col min="16124" max="16124" width="20.7109375" style="30" customWidth="1"/>
    <col min="16125" max="16125" width="16.7109375" style="30" customWidth="1"/>
    <col min="16126" max="16384" width="10.7109375" style="30"/>
  </cols>
  <sheetData>
    <row r="1" spans="1:20" ht="3" customHeight="1" x14ac:dyDescent="0.25"/>
    <row r="2" spans="1:20" ht="15" customHeight="1" x14ac:dyDescent="0.25">
      <c r="T2" s="23" t="s">
        <v>67</v>
      </c>
    </row>
    <row r="3" spans="1:20" s="7" customFormat="1" ht="18.75" customHeight="1" x14ac:dyDescent="0.3">
      <c r="A3" s="13"/>
      <c r="T3" s="11" t="s">
        <v>9</v>
      </c>
    </row>
    <row r="4" spans="1:20" s="7" customFormat="1" ht="18.75" customHeight="1" x14ac:dyDescent="0.3">
      <c r="A4" s="13"/>
      <c r="T4" s="11" t="s">
        <v>66</v>
      </c>
    </row>
    <row r="5" spans="1:20" s="7" customFormat="1" ht="18.75" customHeight="1" x14ac:dyDescent="0.3">
      <c r="A5" s="13"/>
      <c r="T5" s="11"/>
    </row>
    <row r="6" spans="1:20" s="7" customFormat="1" x14ac:dyDescent="0.2">
      <c r="A6" s="182" t="str">
        <f>'1. паспорт местоположение'!A5:C5</f>
        <v>Год раскрытия информации: 2025 год</v>
      </c>
      <c r="B6" s="182"/>
      <c r="C6" s="182"/>
      <c r="D6" s="182"/>
      <c r="E6" s="182"/>
      <c r="F6" s="182"/>
      <c r="G6" s="182"/>
      <c r="H6" s="182"/>
      <c r="I6" s="182"/>
      <c r="J6" s="182"/>
      <c r="K6" s="182"/>
      <c r="L6" s="182"/>
      <c r="M6" s="182"/>
      <c r="N6" s="182"/>
      <c r="O6" s="182"/>
      <c r="P6" s="182"/>
      <c r="Q6" s="182"/>
      <c r="R6" s="182"/>
      <c r="S6" s="182"/>
      <c r="T6" s="182"/>
    </row>
    <row r="7" spans="1:20" s="7" customFormat="1" x14ac:dyDescent="0.2">
      <c r="A7" s="12"/>
    </row>
    <row r="8" spans="1:20" s="7" customFormat="1" ht="18.75" x14ac:dyDescent="0.2">
      <c r="A8" s="186" t="s">
        <v>8</v>
      </c>
      <c r="B8" s="186"/>
      <c r="C8" s="186"/>
      <c r="D8" s="186"/>
      <c r="E8" s="186"/>
      <c r="F8" s="186"/>
      <c r="G8" s="186"/>
      <c r="H8" s="186"/>
      <c r="I8" s="186"/>
      <c r="J8" s="186"/>
      <c r="K8" s="186"/>
      <c r="L8" s="186"/>
      <c r="M8" s="186"/>
      <c r="N8" s="186"/>
      <c r="O8" s="186"/>
      <c r="P8" s="186"/>
      <c r="Q8" s="186"/>
      <c r="R8" s="186"/>
      <c r="S8" s="186"/>
      <c r="T8" s="186"/>
    </row>
    <row r="9" spans="1:20" s="7" customFormat="1" ht="18.75" x14ac:dyDescent="0.2">
      <c r="A9" s="186"/>
      <c r="B9" s="186"/>
      <c r="C9" s="186"/>
      <c r="D9" s="186"/>
      <c r="E9" s="186"/>
      <c r="F9" s="186"/>
      <c r="G9" s="186"/>
      <c r="H9" s="186"/>
      <c r="I9" s="186"/>
      <c r="J9" s="186"/>
      <c r="K9" s="186"/>
      <c r="L9" s="186"/>
      <c r="M9" s="186"/>
      <c r="N9" s="186"/>
      <c r="O9" s="186"/>
      <c r="P9" s="186"/>
      <c r="Q9" s="186"/>
      <c r="R9" s="186"/>
      <c r="S9" s="186"/>
      <c r="T9" s="186"/>
    </row>
    <row r="10" spans="1:20" s="7" customFormat="1" ht="18.75" customHeight="1" x14ac:dyDescent="0.2">
      <c r="A10" s="187" t="str">
        <f>'1. паспорт местоположение'!A9:C9</f>
        <v>АО"ССК"</v>
      </c>
      <c r="B10" s="187"/>
      <c r="C10" s="187"/>
      <c r="D10" s="187"/>
      <c r="E10" s="187"/>
      <c r="F10" s="187"/>
      <c r="G10" s="187"/>
      <c r="H10" s="187"/>
      <c r="I10" s="187"/>
      <c r="J10" s="187"/>
      <c r="K10" s="187"/>
      <c r="L10" s="187"/>
      <c r="M10" s="187"/>
      <c r="N10" s="187"/>
      <c r="O10" s="187"/>
      <c r="P10" s="187"/>
      <c r="Q10" s="187"/>
      <c r="R10" s="187"/>
      <c r="S10" s="187"/>
      <c r="T10" s="187"/>
    </row>
    <row r="11" spans="1:20" s="7" customFormat="1" ht="18.75" customHeight="1" x14ac:dyDescent="0.2">
      <c r="A11" s="183" t="s">
        <v>7</v>
      </c>
      <c r="B11" s="183"/>
      <c r="C11" s="183"/>
      <c r="D11" s="183"/>
      <c r="E11" s="183"/>
      <c r="F11" s="183"/>
      <c r="G11" s="183"/>
      <c r="H11" s="183"/>
      <c r="I11" s="183"/>
      <c r="J11" s="183"/>
      <c r="K11" s="183"/>
      <c r="L11" s="183"/>
      <c r="M11" s="183"/>
      <c r="N11" s="183"/>
      <c r="O11" s="183"/>
      <c r="P11" s="183"/>
      <c r="Q11" s="183"/>
      <c r="R11" s="183"/>
      <c r="S11" s="183"/>
      <c r="T11" s="183"/>
    </row>
    <row r="12" spans="1:20" s="7" customFormat="1" ht="18.75" x14ac:dyDescent="0.2">
      <c r="A12" s="186"/>
      <c r="B12" s="186"/>
      <c r="C12" s="186"/>
      <c r="D12" s="186"/>
      <c r="E12" s="186"/>
      <c r="F12" s="186"/>
      <c r="G12" s="186"/>
      <c r="H12" s="186"/>
      <c r="I12" s="186"/>
      <c r="J12" s="186"/>
      <c r="K12" s="186"/>
      <c r="L12" s="186"/>
      <c r="M12" s="186"/>
      <c r="N12" s="186"/>
      <c r="O12" s="186"/>
      <c r="P12" s="186"/>
      <c r="Q12" s="186"/>
      <c r="R12" s="186"/>
      <c r="S12" s="186"/>
      <c r="T12" s="186"/>
    </row>
    <row r="13" spans="1:20" s="7" customFormat="1" ht="18.75" customHeight="1" x14ac:dyDescent="0.2">
      <c r="A13" s="187" t="str">
        <f>'1. паспорт местоположение'!A12:C12</f>
        <v>P_0067</v>
      </c>
      <c r="B13" s="187"/>
      <c r="C13" s="187"/>
      <c r="D13" s="187"/>
      <c r="E13" s="187"/>
      <c r="F13" s="187"/>
      <c r="G13" s="187"/>
      <c r="H13" s="187"/>
      <c r="I13" s="187"/>
      <c r="J13" s="187"/>
      <c r="K13" s="187"/>
      <c r="L13" s="187"/>
      <c r="M13" s="187"/>
      <c r="N13" s="187"/>
      <c r="O13" s="187"/>
      <c r="P13" s="187"/>
      <c r="Q13" s="187"/>
      <c r="R13" s="187"/>
      <c r="S13" s="187"/>
      <c r="T13" s="187"/>
    </row>
    <row r="14" spans="1:20" s="7" customFormat="1" ht="18.75" customHeight="1" x14ac:dyDescent="0.2">
      <c r="A14" s="183" t="s">
        <v>6</v>
      </c>
      <c r="B14" s="183"/>
      <c r="C14" s="183"/>
      <c r="D14" s="183"/>
      <c r="E14" s="183"/>
      <c r="F14" s="183"/>
      <c r="G14" s="183"/>
      <c r="H14" s="183"/>
      <c r="I14" s="183"/>
      <c r="J14" s="183"/>
      <c r="K14" s="183"/>
      <c r="L14" s="183"/>
      <c r="M14" s="183"/>
      <c r="N14" s="183"/>
      <c r="O14" s="183"/>
      <c r="P14" s="183"/>
      <c r="Q14" s="183"/>
      <c r="R14" s="183"/>
      <c r="S14" s="183"/>
      <c r="T14" s="183"/>
    </row>
    <row r="15" spans="1:20" s="7" customFormat="1" ht="15.75" customHeight="1" x14ac:dyDescent="0.2">
      <c r="A15" s="192"/>
      <c r="B15" s="192"/>
      <c r="C15" s="192"/>
      <c r="D15" s="192"/>
      <c r="E15" s="192"/>
      <c r="F15" s="192"/>
      <c r="G15" s="192"/>
      <c r="H15" s="192"/>
      <c r="I15" s="192"/>
      <c r="J15" s="192"/>
      <c r="K15" s="192"/>
      <c r="L15" s="192"/>
      <c r="M15" s="192"/>
      <c r="N15" s="192"/>
      <c r="O15" s="192"/>
      <c r="P15" s="192"/>
      <c r="Q15" s="192"/>
      <c r="R15" s="192"/>
      <c r="S15" s="192"/>
      <c r="T15" s="192"/>
    </row>
    <row r="16" spans="1:20" s="2" customFormat="1" ht="12" x14ac:dyDescent="0.2">
      <c r="A16" s="187" t="str">
        <f>'1. паспорт местоположение'!A15:C15</f>
        <v>Реконструкция оборудования ЗТП-33 с заменой силовых трансформаторов (замена  двух ТМГ 200 кВА и 320 кВА на ТМГ  6/0,4/400 кВА 2 шт.) г.о. Новокуйбышевск Самарская область</v>
      </c>
      <c r="B16" s="187"/>
      <c r="C16" s="187"/>
      <c r="D16" s="187"/>
      <c r="E16" s="187"/>
      <c r="F16" s="187"/>
      <c r="G16" s="187"/>
      <c r="H16" s="187"/>
      <c r="I16" s="187"/>
      <c r="J16" s="187"/>
      <c r="K16" s="187"/>
      <c r="L16" s="187"/>
      <c r="M16" s="187"/>
      <c r="N16" s="187"/>
      <c r="O16" s="187"/>
      <c r="P16" s="187"/>
      <c r="Q16" s="187"/>
      <c r="R16" s="187"/>
      <c r="S16" s="187"/>
      <c r="T16" s="187"/>
    </row>
    <row r="17" spans="1:113" s="2" customFormat="1" ht="15" customHeight="1" x14ac:dyDescent="0.2">
      <c r="A17" s="183" t="s">
        <v>5</v>
      </c>
      <c r="B17" s="183"/>
      <c r="C17" s="183"/>
      <c r="D17" s="183"/>
      <c r="E17" s="183"/>
      <c r="F17" s="183"/>
      <c r="G17" s="183"/>
      <c r="H17" s="183"/>
      <c r="I17" s="183"/>
      <c r="J17" s="183"/>
      <c r="K17" s="183"/>
      <c r="L17" s="183"/>
      <c r="M17" s="183"/>
      <c r="N17" s="183"/>
      <c r="O17" s="183"/>
      <c r="P17" s="183"/>
      <c r="Q17" s="183"/>
      <c r="R17" s="183"/>
      <c r="S17" s="183"/>
      <c r="T17" s="183"/>
    </row>
    <row r="18" spans="1:113" s="2" customFormat="1" ht="15" customHeight="1" x14ac:dyDescent="0.2">
      <c r="A18" s="192"/>
      <c r="B18" s="192"/>
      <c r="C18" s="192"/>
      <c r="D18" s="192"/>
      <c r="E18" s="192"/>
      <c r="F18" s="192"/>
      <c r="G18" s="192"/>
      <c r="H18" s="192"/>
      <c r="I18" s="192"/>
      <c r="J18" s="192"/>
      <c r="K18" s="192"/>
      <c r="L18" s="192"/>
      <c r="M18" s="192"/>
      <c r="N18" s="192"/>
      <c r="O18" s="192"/>
      <c r="P18" s="192"/>
      <c r="Q18" s="192"/>
      <c r="R18" s="192"/>
      <c r="S18" s="192"/>
      <c r="T18" s="192"/>
    </row>
    <row r="19" spans="1:113" s="2" customFormat="1" ht="15" customHeight="1" x14ac:dyDescent="0.2">
      <c r="A19" s="185" t="s">
        <v>436</v>
      </c>
      <c r="B19" s="185"/>
      <c r="C19" s="185"/>
      <c r="D19" s="185"/>
      <c r="E19" s="185"/>
      <c r="F19" s="185"/>
      <c r="G19" s="185"/>
      <c r="H19" s="185"/>
      <c r="I19" s="185"/>
      <c r="J19" s="185"/>
      <c r="K19" s="185"/>
      <c r="L19" s="185"/>
      <c r="M19" s="185"/>
      <c r="N19" s="185"/>
      <c r="O19" s="185"/>
      <c r="P19" s="185"/>
      <c r="Q19" s="185"/>
      <c r="R19" s="185"/>
      <c r="S19" s="185"/>
      <c r="T19" s="185"/>
    </row>
    <row r="20" spans="1:113" s="31" customFormat="1" ht="21" customHeight="1" x14ac:dyDescent="0.25">
      <c r="A20" s="201"/>
      <c r="B20" s="201"/>
      <c r="C20" s="201"/>
      <c r="D20" s="201"/>
      <c r="E20" s="201"/>
      <c r="F20" s="201"/>
      <c r="G20" s="201"/>
      <c r="H20" s="201"/>
      <c r="I20" s="201"/>
      <c r="J20" s="201"/>
      <c r="K20" s="201"/>
      <c r="L20" s="201"/>
      <c r="M20" s="201"/>
      <c r="N20" s="201"/>
      <c r="O20" s="201"/>
      <c r="P20" s="201"/>
      <c r="Q20" s="201"/>
      <c r="R20" s="201"/>
      <c r="S20" s="201"/>
      <c r="T20" s="201"/>
    </row>
    <row r="21" spans="1:113" ht="46.5" customHeight="1" x14ac:dyDescent="0.25">
      <c r="A21" s="202" t="s">
        <v>4</v>
      </c>
      <c r="B21" s="205" t="s">
        <v>216</v>
      </c>
      <c r="C21" s="206"/>
      <c r="D21" s="209" t="s">
        <v>120</v>
      </c>
      <c r="E21" s="205" t="s">
        <v>464</v>
      </c>
      <c r="F21" s="206"/>
      <c r="G21" s="205" t="s">
        <v>236</v>
      </c>
      <c r="H21" s="206"/>
      <c r="I21" s="205" t="s">
        <v>119</v>
      </c>
      <c r="J21" s="206"/>
      <c r="K21" s="209" t="s">
        <v>118</v>
      </c>
      <c r="L21" s="205" t="s">
        <v>117</v>
      </c>
      <c r="M21" s="206"/>
      <c r="N21" s="205" t="s">
        <v>460</v>
      </c>
      <c r="O21" s="206"/>
      <c r="P21" s="209" t="s">
        <v>116</v>
      </c>
      <c r="Q21" s="198" t="s">
        <v>115</v>
      </c>
      <c r="R21" s="199"/>
      <c r="S21" s="198" t="s">
        <v>114</v>
      </c>
      <c r="T21" s="200"/>
    </row>
    <row r="22" spans="1:113" ht="204.75" customHeight="1" x14ac:dyDescent="0.25">
      <c r="A22" s="203"/>
      <c r="B22" s="207"/>
      <c r="C22" s="208"/>
      <c r="D22" s="212"/>
      <c r="E22" s="207"/>
      <c r="F22" s="208"/>
      <c r="G22" s="207"/>
      <c r="H22" s="208"/>
      <c r="I22" s="207"/>
      <c r="J22" s="208"/>
      <c r="K22" s="210"/>
      <c r="L22" s="207"/>
      <c r="M22" s="208"/>
      <c r="N22" s="207"/>
      <c r="O22" s="208"/>
      <c r="P22" s="210"/>
      <c r="Q22" s="48" t="s">
        <v>113</v>
      </c>
      <c r="R22" s="48" t="s">
        <v>435</v>
      </c>
      <c r="S22" s="48" t="s">
        <v>112</v>
      </c>
      <c r="T22" s="48" t="s">
        <v>111</v>
      </c>
    </row>
    <row r="23" spans="1:113" ht="51.75" customHeight="1" x14ac:dyDescent="0.25">
      <c r="A23" s="204"/>
      <c r="B23" s="48" t="s">
        <v>109</v>
      </c>
      <c r="C23" s="48" t="s">
        <v>110</v>
      </c>
      <c r="D23" s="210"/>
      <c r="E23" s="48" t="s">
        <v>109</v>
      </c>
      <c r="F23" s="48" t="s">
        <v>110</v>
      </c>
      <c r="G23" s="48" t="s">
        <v>109</v>
      </c>
      <c r="H23" s="48" t="s">
        <v>110</v>
      </c>
      <c r="I23" s="48" t="s">
        <v>109</v>
      </c>
      <c r="J23" s="48" t="s">
        <v>110</v>
      </c>
      <c r="K23" s="48" t="s">
        <v>109</v>
      </c>
      <c r="L23" s="48" t="s">
        <v>109</v>
      </c>
      <c r="M23" s="48" t="s">
        <v>110</v>
      </c>
      <c r="N23" s="48" t="s">
        <v>109</v>
      </c>
      <c r="O23" s="48" t="s">
        <v>110</v>
      </c>
      <c r="P23" s="49" t="s">
        <v>109</v>
      </c>
      <c r="Q23" s="48" t="s">
        <v>109</v>
      </c>
      <c r="R23" s="48" t="s">
        <v>109</v>
      </c>
      <c r="S23" s="48" t="s">
        <v>109</v>
      </c>
      <c r="T23" s="48" t="s">
        <v>109</v>
      </c>
    </row>
    <row r="24" spans="1:113"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113" s="104" customFormat="1" ht="181.5" customHeight="1" x14ac:dyDescent="0.25">
      <c r="A25" s="101">
        <v>1</v>
      </c>
      <c r="B25" s="102" t="s">
        <v>488</v>
      </c>
      <c r="C25" s="102" t="s">
        <v>488</v>
      </c>
      <c r="D25" s="99" t="s">
        <v>503</v>
      </c>
      <c r="E25" s="99" t="s">
        <v>486</v>
      </c>
      <c r="F25" s="99" t="s">
        <v>487</v>
      </c>
      <c r="G25" s="102" t="s">
        <v>488</v>
      </c>
      <c r="H25" s="102" t="s">
        <v>488</v>
      </c>
      <c r="I25" s="99">
        <v>1962</v>
      </c>
      <c r="J25" s="99">
        <v>2025</v>
      </c>
      <c r="K25" s="99">
        <v>1962</v>
      </c>
      <c r="L25" s="100" t="s">
        <v>57</v>
      </c>
      <c r="M25" s="101">
        <v>6</v>
      </c>
      <c r="N25" s="101">
        <v>0.52</v>
      </c>
      <c r="O25" s="101">
        <v>0.8</v>
      </c>
      <c r="P25" s="100" t="s">
        <v>506</v>
      </c>
      <c r="Q25" s="119" t="s">
        <v>510</v>
      </c>
      <c r="R25" s="119" t="s">
        <v>504</v>
      </c>
      <c r="S25" s="120" t="s">
        <v>499</v>
      </c>
      <c r="T25" s="120" t="s">
        <v>505</v>
      </c>
    </row>
    <row r="26" spans="1:113" s="34" customFormat="1" ht="12.75" x14ac:dyDescent="0.2">
      <c r="B26" s="35"/>
      <c r="C26" s="35"/>
      <c r="K26" s="35"/>
    </row>
    <row r="27" spans="1:113" s="34" customFormat="1" x14ac:dyDescent="0.25">
      <c r="B27" s="30" t="s">
        <v>108</v>
      </c>
      <c r="C27" s="30"/>
      <c r="D27" s="30"/>
      <c r="E27" s="30"/>
      <c r="F27" s="30"/>
      <c r="G27" s="30"/>
      <c r="H27" s="30"/>
      <c r="I27" s="30"/>
      <c r="J27" s="30"/>
      <c r="K27" s="30"/>
      <c r="L27" s="30"/>
      <c r="M27" s="30"/>
      <c r="N27" s="30"/>
      <c r="O27" s="30"/>
      <c r="P27" s="30"/>
      <c r="Q27" s="30"/>
      <c r="R27" s="30"/>
    </row>
    <row r="28" spans="1:113" x14ac:dyDescent="0.25">
      <c r="B28" s="211" t="s">
        <v>470</v>
      </c>
      <c r="C28" s="211"/>
      <c r="D28" s="211"/>
      <c r="E28" s="211"/>
      <c r="F28" s="211"/>
      <c r="G28" s="211"/>
      <c r="H28" s="211"/>
      <c r="I28" s="211"/>
      <c r="J28" s="211"/>
      <c r="K28" s="211"/>
      <c r="L28" s="211"/>
      <c r="M28" s="211"/>
      <c r="N28" s="211"/>
      <c r="O28" s="211"/>
      <c r="P28" s="211"/>
      <c r="Q28" s="211"/>
      <c r="R28" s="211"/>
    </row>
    <row r="30" spans="1:113" x14ac:dyDescent="0.25">
      <c r="B30" s="32" t="s">
        <v>434</v>
      </c>
      <c r="C30" s="32"/>
      <c r="D30" s="32"/>
      <c r="E30" s="32"/>
      <c r="H30" s="32"/>
      <c r="I30" s="32"/>
      <c r="J30" s="32"/>
      <c r="K30" s="32"/>
      <c r="L30" s="32"/>
      <c r="M30" s="32"/>
      <c r="N30" s="32"/>
      <c r="O30" s="32"/>
      <c r="P30" s="32"/>
      <c r="Q30" s="32"/>
      <c r="R30" s="32"/>
      <c r="S30" s="33"/>
      <c r="T30" s="33"/>
      <c r="U30" s="33"/>
      <c r="V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row>
    <row r="31" spans="1:113" x14ac:dyDescent="0.25">
      <c r="B31" s="32" t="s">
        <v>107</v>
      </c>
      <c r="C31" s="32"/>
      <c r="D31" s="32"/>
      <c r="E31" s="32"/>
      <c r="H31" s="32"/>
      <c r="I31" s="32"/>
      <c r="J31" s="32"/>
      <c r="K31" s="32"/>
      <c r="L31" s="32"/>
      <c r="M31" s="32"/>
      <c r="N31" s="32"/>
      <c r="O31" s="32"/>
      <c r="P31" s="32"/>
      <c r="Q31" s="32"/>
      <c r="R31" s="32"/>
    </row>
    <row r="32" spans="1:113" x14ac:dyDescent="0.25">
      <c r="B32" s="32" t="s">
        <v>106</v>
      </c>
      <c r="C32" s="32"/>
      <c r="D32" s="32"/>
      <c r="E32" s="32"/>
      <c r="H32" s="32"/>
      <c r="I32" s="32"/>
      <c r="J32" s="32"/>
      <c r="K32" s="32"/>
      <c r="L32" s="32"/>
      <c r="M32" s="32"/>
      <c r="N32" s="32"/>
      <c r="O32" s="32"/>
      <c r="P32" s="32"/>
      <c r="Q32" s="32"/>
      <c r="R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1"/>
      <c r="BL32" s="31"/>
      <c r="BM32" s="31"/>
      <c r="BN32" s="31"/>
      <c r="BO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c r="CV32" s="31"/>
      <c r="CW32" s="31"/>
      <c r="CX32" s="31"/>
      <c r="CY32" s="31"/>
      <c r="CZ32" s="31"/>
      <c r="DA32" s="31"/>
      <c r="DB32" s="31"/>
      <c r="DC32" s="31"/>
      <c r="DD32" s="31"/>
      <c r="DE32" s="31"/>
      <c r="DF32" s="31"/>
      <c r="DG32" s="31"/>
      <c r="DH32" s="31"/>
      <c r="DI32" s="31"/>
    </row>
    <row r="33" spans="2:113" x14ac:dyDescent="0.25">
      <c r="B33" s="32" t="s">
        <v>105</v>
      </c>
      <c r="C33" s="32"/>
      <c r="D33" s="32"/>
      <c r="E33" s="32"/>
      <c r="H33" s="32"/>
      <c r="I33" s="32"/>
      <c r="J33" s="32"/>
      <c r="K33" s="32"/>
      <c r="L33" s="32"/>
      <c r="M33" s="32"/>
      <c r="N33" s="32"/>
      <c r="O33" s="32"/>
      <c r="P33" s="32"/>
      <c r="Q33" s="32"/>
      <c r="R33" s="32"/>
      <c r="S33" s="32"/>
      <c r="T33" s="32"/>
      <c r="U33" s="32"/>
      <c r="V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25">
      <c r="B34" s="32" t="s">
        <v>104</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25">
      <c r="B35" s="32" t="s">
        <v>103</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25">
      <c r="B36" s="32" t="s">
        <v>102</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25">
      <c r="B37" s="32" t="s">
        <v>101</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25">
      <c r="B38" s="32" t="s">
        <v>100</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25">
      <c r="B39" s="32" t="s">
        <v>99</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25">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25">
      <c r="Q41" s="32"/>
      <c r="R41" s="32"/>
      <c r="S41" s="32"/>
      <c r="T41" s="32"/>
      <c r="U41" s="32"/>
      <c r="V41" s="32"/>
      <c r="W41" s="32"/>
      <c r="X41" s="32"/>
      <c r="Y41" s="32"/>
      <c r="Z41" s="32"/>
      <c r="AA41" s="32"/>
      <c r="AB41" s="32"/>
      <c r="AC41" s="32"/>
      <c r="AD41" s="32"/>
      <c r="AE41" s="32"/>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sheetData>
  <customSheetViews>
    <customSheetView guid="{B2156467-DABD-4AFC-BC18-E275263FEE8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E20B92D-B76C-4570-8CA1-DE4EE8DD082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2706164-65D5-46C6-A482-3CEC2F6F0B86}"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222FB211-2350-420C-BFE4-9DA8C9194F2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2"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5"/>
  <sheetViews>
    <sheetView topLeftCell="A11" zoomScale="70" zoomScaleNormal="70" workbookViewId="0">
      <selection activeCell="A15" sqref="A15:AA15"/>
    </sheetView>
  </sheetViews>
  <sheetFormatPr defaultColWidth="10.7109375" defaultRowHeight="15.75" x14ac:dyDescent="0.25"/>
  <cols>
    <col min="1" max="1" width="10.7109375" style="30"/>
    <col min="2" max="2" width="17.5703125" style="30" customWidth="1"/>
    <col min="3" max="3" width="18.5703125" style="30" customWidth="1"/>
    <col min="4" max="4" width="21.42578125" style="30" customWidth="1"/>
    <col min="5" max="5" width="11.85546875" style="30" customWidth="1"/>
    <col min="6" max="6" width="8.7109375" style="30" customWidth="1"/>
    <col min="7" max="7" width="10.28515625" style="30" customWidth="1"/>
    <col min="8" max="8" width="8.7109375" style="30" customWidth="1"/>
    <col min="9" max="9" width="8.28515625" style="30" customWidth="1"/>
    <col min="10" max="10" width="20.140625" style="30" customWidth="1"/>
    <col min="11" max="11" width="11.140625" style="30" customWidth="1"/>
    <col min="12" max="12" width="8.85546875" style="30" customWidth="1"/>
    <col min="13" max="13" width="8.7109375" style="30" customWidth="1"/>
    <col min="14" max="14" width="13.7109375" style="30" customWidth="1"/>
    <col min="15" max="15" width="12.28515625" style="30" customWidth="1"/>
    <col min="16" max="16" width="12" style="30" customWidth="1"/>
    <col min="17" max="17" width="11.85546875" style="30" customWidth="1"/>
    <col min="18" max="18" width="12" style="30" customWidth="1"/>
    <col min="19" max="19" width="18.28515625" style="30" customWidth="1"/>
    <col min="20" max="20" width="22.42578125" style="30" customWidth="1"/>
    <col min="21" max="21" width="30.7109375" style="30" customWidth="1"/>
    <col min="22" max="22" width="13.28515625" style="30" customWidth="1"/>
    <col min="23" max="23" width="19.140625" style="30" customWidth="1"/>
    <col min="24" max="24" width="24.5703125" style="30" customWidth="1"/>
    <col min="25" max="25" width="15.28515625" style="30" customWidth="1"/>
    <col min="26" max="26" width="18.5703125" style="30" customWidth="1"/>
    <col min="27" max="27" width="19.140625" style="30" customWidth="1"/>
    <col min="28" max="240" width="10.7109375" style="30"/>
    <col min="241" max="242" width="15.7109375" style="30" customWidth="1"/>
    <col min="243" max="245" width="14.7109375" style="30" customWidth="1"/>
    <col min="246" max="249" width="13.7109375" style="30" customWidth="1"/>
    <col min="250" max="253" width="15.7109375" style="30" customWidth="1"/>
    <col min="254" max="254" width="22.85546875" style="30" customWidth="1"/>
    <col min="255" max="255" width="20.7109375" style="30" customWidth="1"/>
    <col min="256" max="256" width="17.7109375" style="30" customWidth="1"/>
    <col min="257" max="265" width="14.7109375" style="30" customWidth="1"/>
    <col min="266" max="496" width="10.7109375" style="30"/>
    <col min="497" max="498" width="15.7109375" style="30" customWidth="1"/>
    <col min="499" max="501" width="14.7109375" style="30" customWidth="1"/>
    <col min="502" max="505" width="13.7109375" style="30" customWidth="1"/>
    <col min="506" max="509" width="15.7109375" style="30" customWidth="1"/>
    <col min="510" max="510" width="22.85546875" style="30" customWidth="1"/>
    <col min="511" max="511" width="20.7109375" style="30" customWidth="1"/>
    <col min="512" max="512" width="17.7109375" style="30" customWidth="1"/>
    <col min="513" max="521" width="14.7109375" style="30" customWidth="1"/>
    <col min="522" max="752" width="10.7109375" style="30"/>
    <col min="753" max="754" width="15.7109375" style="30" customWidth="1"/>
    <col min="755" max="757" width="14.7109375" style="30" customWidth="1"/>
    <col min="758" max="761" width="13.7109375" style="30" customWidth="1"/>
    <col min="762" max="765" width="15.7109375" style="30" customWidth="1"/>
    <col min="766" max="766" width="22.85546875" style="30" customWidth="1"/>
    <col min="767" max="767" width="20.7109375" style="30" customWidth="1"/>
    <col min="768" max="768" width="17.7109375" style="30" customWidth="1"/>
    <col min="769" max="777" width="14.7109375" style="30" customWidth="1"/>
    <col min="778" max="1008" width="10.7109375" style="30"/>
    <col min="1009" max="1010" width="15.7109375" style="30" customWidth="1"/>
    <col min="1011" max="1013" width="14.7109375" style="30" customWidth="1"/>
    <col min="1014" max="1017" width="13.7109375" style="30" customWidth="1"/>
    <col min="1018" max="1021" width="15.7109375" style="30" customWidth="1"/>
    <col min="1022" max="1022" width="22.85546875" style="30" customWidth="1"/>
    <col min="1023" max="1023" width="20.7109375" style="30" customWidth="1"/>
    <col min="1024" max="1024" width="17.7109375" style="30" customWidth="1"/>
    <col min="1025" max="1033" width="14.7109375" style="30" customWidth="1"/>
    <col min="1034" max="1264" width="10.7109375" style="30"/>
    <col min="1265" max="1266" width="15.7109375" style="30" customWidth="1"/>
    <col min="1267" max="1269" width="14.7109375" style="30" customWidth="1"/>
    <col min="1270" max="1273" width="13.7109375" style="30" customWidth="1"/>
    <col min="1274" max="1277" width="15.7109375" style="30" customWidth="1"/>
    <col min="1278" max="1278" width="22.85546875" style="30" customWidth="1"/>
    <col min="1279" max="1279" width="20.7109375" style="30" customWidth="1"/>
    <col min="1280" max="1280" width="17.7109375" style="30" customWidth="1"/>
    <col min="1281" max="1289" width="14.7109375" style="30" customWidth="1"/>
    <col min="1290" max="1520" width="10.7109375" style="30"/>
    <col min="1521" max="1522" width="15.7109375" style="30" customWidth="1"/>
    <col min="1523" max="1525" width="14.7109375" style="30" customWidth="1"/>
    <col min="1526" max="1529" width="13.7109375" style="30" customWidth="1"/>
    <col min="1530" max="1533" width="15.7109375" style="30" customWidth="1"/>
    <col min="1534" max="1534" width="22.85546875" style="30" customWidth="1"/>
    <col min="1535" max="1535" width="20.7109375" style="30" customWidth="1"/>
    <col min="1536" max="1536" width="17.7109375" style="30" customWidth="1"/>
    <col min="1537" max="1545" width="14.7109375" style="30" customWidth="1"/>
    <col min="1546" max="1776" width="10.7109375" style="30"/>
    <col min="1777" max="1778" width="15.7109375" style="30" customWidth="1"/>
    <col min="1779" max="1781" width="14.7109375" style="30" customWidth="1"/>
    <col min="1782" max="1785" width="13.7109375" style="30" customWidth="1"/>
    <col min="1786" max="1789" width="15.7109375" style="30" customWidth="1"/>
    <col min="1790" max="1790" width="22.85546875" style="30" customWidth="1"/>
    <col min="1791" max="1791" width="20.7109375" style="30" customWidth="1"/>
    <col min="1792" max="1792" width="17.7109375" style="30" customWidth="1"/>
    <col min="1793" max="1801" width="14.7109375" style="30" customWidth="1"/>
    <col min="1802" max="2032" width="10.7109375" style="30"/>
    <col min="2033" max="2034" width="15.7109375" style="30" customWidth="1"/>
    <col min="2035" max="2037" width="14.7109375" style="30" customWidth="1"/>
    <col min="2038" max="2041" width="13.7109375" style="30" customWidth="1"/>
    <col min="2042" max="2045" width="15.7109375" style="30" customWidth="1"/>
    <col min="2046" max="2046" width="22.85546875" style="30" customWidth="1"/>
    <col min="2047" max="2047" width="20.7109375" style="30" customWidth="1"/>
    <col min="2048" max="2048" width="17.7109375" style="30" customWidth="1"/>
    <col min="2049" max="2057" width="14.7109375" style="30" customWidth="1"/>
    <col min="2058" max="2288" width="10.7109375" style="30"/>
    <col min="2289" max="2290" width="15.7109375" style="30" customWidth="1"/>
    <col min="2291" max="2293" width="14.7109375" style="30" customWidth="1"/>
    <col min="2294" max="2297" width="13.7109375" style="30" customWidth="1"/>
    <col min="2298" max="2301" width="15.7109375" style="30" customWidth="1"/>
    <col min="2302" max="2302" width="22.85546875" style="30" customWidth="1"/>
    <col min="2303" max="2303" width="20.7109375" style="30" customWidth="1"/>
    <col min="2304" max="2304" width="17.7109375" style="30" customWidth="1"/>
    <col min="2305" max="2313" width="14.7109375" style="30" customWidth="1"/>
    <col min="2314" max="2544" width="10.7109375" style="30"/>
    <col min="2545" max="2546" width="15.7109375" style="30" customWidth="1"/>
    <col min="2547" max="2549" width="14.7109375" style="30" customWidth="1"/>
    <col min="2550" max="2553" width="13.7109375" style="30" customWidth="1"/>
    <col min="2554" max="2557" width="15.7109375" style="30" customWidth="1"/>
    <col min="2558" max="2558" width="22.85546875" style="30" customWidth="1"/>
    <col min="2559" max="2559" width="20.7109375" style="30" customWidth="1"/>
    <col min="2560" max="2560" width="17.7109375" style="30" customWidth="1"/>
    <col min="2561" max="2569" width="14.7109375" style="30" customWidth="1"/>
    <col min="2570" max="2800" width="10.7109375" style="30"/>
    <col min="2801" max="2802" width="15.7109375" style="30" customWidth="1"/>
    <col min="2803" max="2805" width="14.7109375" style="30" customWidth="1"/>
    <col min="2806" max="2809" width="13.7109375" style="30" customWidth="1"/>
    <col min="2810" max="2813" width="15.7109375" style="30" customWidth="1"/>
    <col min="2814" max="2814" width="22.85546875" style="30" customWidth="1"/>
    <col min="2815" max="2815" width="20.7109375" style="30" customWidth="1"/>
    <col min="2816" max="2816" width="17.7109375" style="30" customWidth="1"/>
    <col min="2817" max="2825" width="14.7109375" style="30" customWidth="1"/>
    <col min="2826" max="3056" width="10.7109375" style="30"/>
    <col min="3057" max="3058" width="15.7109375" style="30" customWidth="1"/>
    <col min="3059" max="3061" width="14.7109375" style="30" customWidth="1"/>
    <col min="3062" max="3065" width="13.7109375" style="30" customWidth="1"/>
    <col min="3066" max="3069" width="15.7109375" style="30" customWidth="1"/>
    <col min="3070" max="3070" width="22.85546875" style="30" customWidth="1"/>
    <col min="3071" max="3071" width="20.7109375" style="30" customWidth="1"/>
    <col min="3072" max="3072" width="17.7109375" style="30" customWidth="1"/>
    <col min="3073" max="3081" width="14.7109375" style="30" customWidth="1"/>
    <col min="3082" max="3312" width="10.7109375" style="30"/>
    <col min="3313" max="3314" width="15.7109375" style="30" customWidth="1"/>
    <col min="3315" max="3317" width="14.7109375" style="30" customWidth="1"/>
    <col min="3318" max="3321" width="13.7109375" style="30" customWidth="1"/>
    <col min="3322" max="3325" width="15.7109375" style="30" customWidth="1"/>
    <col min="3326" max="3326" width="22.85546875" style="30" customWidth="1"/>
    <col min="3327" max="3327" width="20.7109375" style="30" customWidth="1"/>
    <col min="3328" max="3328" width="17.7109375" style="30" customWidth="1"/>
    <col min="3329" max="3337" width="14.7109375" style="30" customWidth="1"/>
    <col min="3338" max="3568" width="10.7109375" style="30"/>
    <col min="3569" max="3570" width="15.7109375" style="30" customWidth="1"/>
    <col min="3571" max="3573" width="14.7109375" style="30" customWidth="1"/>
    <col min="3574" max="3577" width="13.7109375" style="30" customWidth="1"/>
    <col min="3578" max="3581" width="15.7109375" style="30" customWidth="1"/>
    <col min="3582" max="3582" width="22.85546875" style="30" customWidth="1"/>
    <col min="3583" max="3583" width="20.7109375" style="30" customWidth="1"/>
    <col min="3584" max="3584" width="17.7109375" style="30" customWidth="1"/>
    <col min="3585" max="3593" width="14.7109375" style="30" customWidth="1"/>
    <col min="3594" max="3824" width="10.7109375" style="30"/>
    <col min="3825" max="3826" width="15.7109375" style="30" customWidth="1"/>
    <col min="3827" max="3829" width="14.7109375" style="30" customWidth="1"/>
    <col min="3830" max="3833" width="13.7109375" style="30" customWidth="1"/>
    <col min="3834" max="3837" width="15.7109375" style="30" customWidth="1"/>
    <col min="3838" max="3838" width="22.85546875" style="30" customWidth="1"/>
    <col min="3839" max="3839" width="20.7109375" style="30" customWidth="1"/>
    <col min="3840" max="3840" width="17.7109375" style="30" customWidth="1"/>
    <col min="3841" max="3849" width="14.7109375" style="30" customWidth="1"/>
    <col min="3850" max="4080" width="10.7109375" style="30"/>
    <col min="4081" max="4082" width="15.7109375" style="30" customWidth="1"/>
    <col min="4083" max="4085" width="14.7109375" style="30" customWidth="1"/>
    <col min="4086" max="4089" width="13.7109375" style="30" customWidth="1"/>
    <col min="4090" max="4093" width="15.7109375" style="30" customWidth="1"/>
    <col min="4094" max="4094" width="22.85546875" style="30" customWidth="1"/>
    <col min="4095" max="4095" width="20.7109375" style="30" customWidth="1"/>
    <col min="4096" max="4096" width="17.7109375" style="30" customWidth="1"/>
    <col min="4097" max="4105" width="14.7109375" style="30" customWidth="1"/>
    <col min="4106" max="4336" width="10.7109375" style="30"/>
    <col min="4337" max="4338" width="15.7109375" style="30" customWidth="1"/>
    <col min="4339" max="4341" width="14.7109375" style="30" customWidth="1"/>
    <col min="4342" max="4345" width="13.7109375" style="30" customWidth="1"/>
    <col min="4346" max="4349" width="15.7109375" style="30" customWidth="1"/>
    <col min="4350" max="4350" width="22.85546875" style="30" customWidth="1"/>
    <col min="4351" max="4351" width="20.7109375" style="30" customWidth="1"/>
    <col min="4352" max="4352" width="17.7109375" style="30" customWidth="1"/>
    <col min="4353" max="4361" width="14.7109375" style="30" customWidth="1"/>
    <col min="4362" max="4592" width="10.7109375" style="30"/>
    <col min="4593" max="4594" width="15.7109375" style="30" customWidth="1"/>
    <col min="4595" max="4597" width="14.7109375" style="30" customWidth="1"/>
    <col min="4598" max="4601" width="13.7109375" style="30" customWidth="1"/>
    <col min="4602" max="4605" width="15.7109375" style="30" customWidth="1"/>
    <col min="4606" max="4606" width="22.85546875" style="30" customWidth="1"/>
    <col min="4607" max="4607" width="20.7109375" style="30" customWidth="1"/>
    <col min="4608" max="4608" width="17.7109375" style="30" customWidth="1"/>
    <col min="4609" max="4617" width="14.7109375" style="30" customWidth="1"/>
    <col min="4618" max="4848" width="10.7109375" style="30"/>
    <col min="4849" max="4850" width="15.7109375" style="30" customWidth="1"/>
    <col min="4851" max="4853" width="14.7109375" style="30" customWidth="1"/>
    <col min="4854" max="4857" width="13.7109375" style="30" customWidth="1"/>
    <col min="4858" max="4861" width="15.7109375" style="30" customWidth="1"/>
    <col min="4862" max="4862" width="22.85546875" style="30" customWidth="1"/>
    <col min="4863" max="4863" width="20.7109375" style="30" customWidth="1"/>
    <col min="4864" max="4864" width="17.7109375" style="30" customWidth="1"/>
    <col min="4865" max="4873" width="14.7109375" style="30" customWidth="1"/>
    <col min="4874" max="5104" width="10.7109375" style="30"/>
    <col min="5105" max="5106" width="15.7109375" style="30" customWidth="1"/>
    <col min="5107" max="5109" width="14.7109375" style="30" customWidth="1"/>
    <col min="5110" max="5113" width="13.7109375" style="30" customWidth="1"/>
    <col min="5114" max="5117" width="15.7109375" style="30" customWidth="1"/>
    <col min="5118" max="5118" width="22.85546875" style="30" customWidth="1"/>
    <col min="5119" max="5119" width="20.7109375" style="30" customWidth="1"/>
    <col min="5120" max="5120" width="17.7109375" style="30" customWidth="1"/>
    <col min="5121" max="5129" width="14.7109375" style="30" customWidth="1"/>
    <col min="5130" max="5360" width="10.7109375" style="30"/>
    <col min="5361" max="5362" width="15.7109375" style="30" customWidth="1"/>
    <col min="5363" max="5365" width="14.7109375" style="30" customWidth="1"/>
    <col min="5366" max="5369" width="13.7109375" style="30" customWidth="1"/>
    <col min="5370" max="5373" width="15.7109375" style="30" customWidth="1"/>
    <col min="5374" max="5374" width="22.85546875" style="30" customWidth="1"/>
    <col min="5375" max="5375" width="20.7109375" style="30" customWidth="1"/>
    <col min="5376" max="5376" width="17.7109375" style="30" customWidth="1"/>
    <col min="5377" max="5385" width="14.7109375" style="30" customWidth="1"/>
    <col min="5386" max="5616" width="10.7109375" style="30"/>
    <col min="5617" max="5618" width="15.7109375" style="30" customWidth="1"/>
    <col min="5619" max="5621" width="14.7109375" style="30" customWidth="1"/>
    <col min="5622" max="5625" width="13.7109375" style="30" customWidth="1"/>
    <col min="5626" max="5629" width="15.7109375" style="30" customWidth="1"/>
    <col min="5630" max="5630" width="22.85546875" style="30" customWidth="1"/>
    <col min="5631" max="5631" width="20.7109375" style="30" customWidth="1"/>
    <col min="5632" max="5632" width="17.7109375" style="30" customWidth="1"/>
    <col min="5633" max="5641" width="14.7109375" style="30" customWidth="1"/>
    <col min="5642" max="5872" width="10.7109375" style="30"/>
    <col min="5873" max="5874" width="15.7109375" style="30" customWidth="1"/>
    <col min="5875" max="5877" width="14.7109375" style="30" customWidth="1"/>
    <col min="5878" max="5881" width="13.7109375" style="30" customWidth="1"/>
    <col min="5882" max="5885" width="15.7109375" style="30" customWidth="1"/>
    <col min="5886" max="5886" width="22.85546875" style="30" customWidth="1"/>
    <col min="5887" max="5887" width="20.7109375" style="30" customWidth="1"/>
    <col min="5888" max="5888" width="17.7109375" style="30" customWidth="1"/>
    <col min="5889" max="5897" width="14.7109375" style="30" customWidth="1"/>
    <col min="5898" max="6128" width="10.7109375" style="30"/>
    <col min="6129" max="6130" width="15.7109375" style="30" customWidth="1"/>
    <col min="6131" max="6133" width="14.7109375" style="30" customWidth="1"/>
    <col min="6134" max="6137" width="13.7109375" style="30" customWidth="1"/>
    <col min="6138" max="6141" width="15.7109375" style="30" customWidth="1"/>
    <col min="6142" max="6142" width="22.85546875" style="30" customWidth="1"/>
    <col min="6143" max="6143" width="20.7109375" style="30" customWidth="1"/>
    <col min="6144" max="6144" width="17.7109375" style="30" customWidth="1"/>
    <col min="6145" max="6153" width="14.7109375" style="30" customWidth="1"/>
    <col min="6154" max="6384" width="10.7109375" style="30"/>
    <col min="6385" max="6386" width="15.7109375" style="30" customWidth="1"/>
    <col min="6387" max="6389" width="14.7109375" style="30" customWidth="1"/>
    <col min="6390" max="6393" width="13.7109375" style="30" customWidth="1"/>
    <col min="6394" max="6397" width="15.7109375" style="30" customWidth="1"/>
    <col min="6398" max="6398" width="22.85546875" style="30" customWidth="1"/>
    <col min="6399" max="6399" width="20.7109375" style="30" customWidth="1"/>
    <col min="6400" max="6400" width="17.7109375" style="30" customWidth="1"/>
    <col min="6401" max="6409" width="14.7109375" style="30" customWidth="1"/>
    <col min="6410" max="6640" width="10.7109375" style="30"/>
    <col min="6641" max="6642" width="15.7109375" style="30" customWidth="1"/>
    <col min="6643" max="6645" width="14.7109375" style="30" customWidth="1"/>
    <col min="6646" max="6649" width="13.7109375" style="30" customWidth="1"/>
    <col min="6650" max="6653" width="15.7109375" style="30" customWidth="1"/>
    <col min="6654" max="6654" width="22.85546875" style="30" customWidth="1"/>
    <col min="6655" max="6655" width="20.7109375" style="30" customWidth="1"/>
    <col min="6656" max="6656" width="17.7109375" style="30" customWidth="1"/>
    <col min="6657" max="6665" width="14.7109375" style="30" customWidth="1"/>
    <col min="6666" max="6896" width="10.7109375" style="30"/>
    <col min="6897" max="6898" width="15.7109375" style="30" customWidth="1"/>
    <col min="6899" max="6901" width="14.7109375" style="30" customWidth="1"/>
    <col min="6902" max="6905" width="13.7109375" style="30" customWidth="1"/>
    <col min="6906" max="6909" width="15.7109375" style="30" customWidth="1"/>
    <col min="6910" max="6910" width="22.85546875" style="30" customWidth="1"/>
    <col min="6911" max="6911" width="20.7109375" style="30" customWidth="1"/>
    <col min="6912" max="6912" width="17.7109375" style="30" customWidth="1"/>
    <col min="6913" max="6921" width="14.7109375" style="30" customWidth="1"/>
    <col min="6922" max="7152" width="10.7109375" style="30"/>
    <col min="7153" max="7154" width="15.7109375" style="30" customWidth="1"/>
    <col min="7155" max="7157" width="14.7109375" style="30" customWidth="1"/>
    <col min="7158" max="7161" width="13.7109375" style="30" customWidth="1"/>
    <col min="7162" max="7165" width="15.7109375" style="30" customWidth="1"/>
    <col min="7166" max="7166" width="22.85546875" style="30" customWidth="1"/>
    <col min="7167" max="7167" width="20.7109375" style="30" customWidth="1"/>
    <col min="7168" max="7168" width="17.7109375" style="30" customWidth="1"/>
    <col min="7169" max="7177" width="14.7109375" style="30" customWidth="1"/>
    <col min="7178" max="7408" width="10.7109375" style="30"/>
    <col min="7409" max="7410" width="15.7109375" style="30" customWidth="1"/>
    <col min="7411" max="7413" width="14.7109375" style="30" customWidth="1"/>
    <col min="7414" max="7417" width="13.7109375" style="30" customWidth="1"/>
    <col min="7418" max="7421" width="15.7109375" style="30" customWidth="1"/>
    <col min="7422" max="7422" width="22.85546875" style="30" customWidth="1"/>
    <col min="7423" max="7423" width="20.7109375" style="30" customWidth="1"/>
    <col min="7424" max="7424" width="17.7109375" style="30" customWidth="1"/>
    <col min="7425" max="7433" width="14.7109375" style="30" customWidth="1"/>
    <col min="7434" max="7664" width="10.7109375" style="30"/>
    <col min="7665" max="7666" width="15.7109375" style="30" customWidth="1"/>
    <col min="7667" max="7669" width="14.7109375" style="30" customWidth="1"/>
    <col min="7670" max="7673" width="13.7109375" style="30" customWidth="1"/>
    <col min="7674" max="7677" width="15.7109375" style="30" customWidth="1"/>
    <col min="7678" max="7678" width="22.85546875" style="30" customWidth="1"/>
    <col min="7679" max="7679" width="20.7109375" style="30" customWidth="1"/>
    <col min="7680" max="7680" width="17.7109375" style="30" customWidth="1"/>
    <col min="7681" max="7689" width="14.7109375" style="30" customWidth="1"/>
    <col min="7690" max="7920" width="10.7109375" style="30"/>
    <col min="7921" max="7922" width="15.7109375" style="30" customWidth="1"/>
    <col min="7923" max="7925" width="14.7109375" style="30" customWidth="1"/>
    <col min="7926" max="7929" width="13.7109375" style="30" customWidth="1"/>
    <col min="7930" max="7933" width="15.7109375" style="30" customWidth="1"/>
    <col min="7934" max="7934" width="22.85546875" style="30" customWidth="1"/>
    <col min="7935" max="7935" width="20.7109375" style="30" customWidth="1"/>
    <col min="7936" max="7936" width="17.7109375" style="30" customWidth="1"/>
    <col min="7937" max="7945" width="14.7109375" style="30" customWidth="1"/>
    <col min="7946" max="8176" width="10.7109375" style="30"/>
    <col min="8177" max="8178" width="15.7109375" style="30" customWidth="1"/>
    <col min="8179" max="8181" width="14.7109375" style="30" customWidth="1"/>
    <col min="8182" max="8185" width="13.7109375" style="30" customWidth="1"/>
    <col min="8186" max="8189" width="15.7109375" style="30" customWidth="1"/>
    <col min="8190" max="8190" width="22.85546875" style="30" customWidth="1"/>
    <col min="8191" max="8191" width="20.7109375" style="30" customWidth="1"/>
    <col min="8192" max="8192" width="17.7109375" style="30" customWidth="1"/>
    <col min="8193" max="8201" width="14.7109375" style="30" customWidth="1"/>
    <col min="8202" max="8432" width="10.7109375" style="30"/>
    <col min="8433" max="8434" width="15.7109375" style="30" customWidth="1"/>
    <col min="8435" max="8437" width="14.7109375" style="30" customWidth="1"/>
    <col min="8438" max="8441" width="13.7109375" style="30" customWidth="1"/>
    <col min="8442" max="8445" width="15.7109375" style="30" customWidth="1"/>
    <col min="8446" max="8446" width="22.85546875" style="30" customWidth="1"/>
    <col min="8447" max="8447" width="20.7109375" style="30" customWidth="1"/>
    <col min="8448" max="8448" width="17.7109375" style="30" customWidth="1"/>
    <col min="8449" max="8457" width="14.7109375" style="30" customWidth="1"/>
    <col min="8458" max="8688" width="10.7109375" style="30"/>
    <col min="8689" max="8690" width="15.7109375" style="30" customWidth="1"/>
    <col min="8691" max="8693" width="14.7109375" style="30" customWidth="1"/>
    <col min="8694" max="8697" width="13.7109375" style="30" customWidth="1"/>
    <col min="8698" max="8701" width="15.7109375" style="30" customWidth="1"/>
    <col min="8702" max="8702" width="22.85546875" style="30" customWidth="1"/>
    <col min="8703" max="8703" width="20.7109375" style="30" customWidth="1"/>
    <col min="8704" max="8704" width="17.7109375" style="30" customWidth="1"/>
    <col min="8705" max="8713" width="14.7109375" style="30" customWidth="1"/>
    <col min="8714" max="8944" width="10.7109375" style="30"/>
    <col min="8945" max="8946" width="15.7109375" style="30" customWidth="1"/>
    <col min="8947" max="8949" width="14.7109375" style="30" customWidth="1"/>
    <col min="8950" max="8953" width="13.7109375" style="30" customWidth="1"/>
    <col min="8954" max="8957" width="15.7109375" style="30" customWidth="1"/>
    <col min="8958" max="8958" width="22.85546875" style="30" customWidth="1"/>
    <col min="8959" max="8959" width="20.7109375" style="30" customWidth="1"/>
    <col min="8960" max="8960" width="17.7109375" style="30" customWidth="1"/>
    <col min="8961" max="8969" width="14.7109375" style="30" customWidth="1"/>
    <col min="8970" max="9200" width="10.7109375" style="30"/>
    <col min="9201" max="9202" width="15.7109375" style="30" customWidth="1"/>
    <col min="9203" max="9205" width="14.7109375" style="30" customWidth="1"/>
    <col min="9206" max="9209" width="13.7109375" style="30" customWidth="1"/>
    <col min="9210" max="9213" width="15.7109375" style="30" customWidth="1"/>
    <col min="9214" max="9214" width="22.85546875" style="30" customWidth="1"/>
    <col min="9215" max="9215" width="20.7109375" style="30" customWidth="1"/>
    <col min="9216" max="9216" width="17.7109375" style="30" customWidth="1"/>
    <col min="9217" max="9225" width="14.7109375" style="30" customWidth="1"/>
    <col min="9226" max="9456" width="10.7109375" style="30"/>
    <col min="9457" max="9458" width="15.7109375" style="30" customWidth="1"/>
    <col min="9459" max="9461" width="14.7109375" style="30" customWidth="1"/>
    <col min="9462" max="9465" width="13.7109375" style="30" customWidth="1"/>
    <col min="9466" max="9469" width="15.7109375" style="30" customWidth="1"/>
    <col min="9470" max="9470" width="22.85546875" style="30" customWidth="1"/>
    <col min="9471" max="9471" width="20.7109375" style="30" customWidth="1"/>
    <col min="9472" max="9472" width="17.7109375" style="30" customWidth="1"/>
    <col min="9473" max="9481" width="14.7109375" style="30" customWidth="1"/>
    <col min="9482" max="9712" width="10.7109375" style="30"/>
    <col min="9713" max="9714" width="15.7109375" style="30" customWidth="1"/>
    <col min="9715" max="9717" width="14.7109375" style="30" customWidth="1"/>
    <col min="9718" max="9721" width="13.7109375" style="30" customWidth="1"/>
    <col min="9722" max="9725" width="15.7109375" style="30" customWidth="1"/>
    <col min="9726" max="9726" width="22.85546875" style="30" customWidth="1"/>
    <col min="9727" max="9727" width="20.7109375" style="30" customWidth="1"/>
    <col min="9728" max="9728" width="17.7109375" style="30" customWidth="1"/>
    <col min="9729" max="9737" width="14.7109375" style="30" customWidth="1"/>
    <col min="9738" max="9968" width="10.7109375" style="30"/>
    <col min="9969" max="9970" width="15.7109375" style="30" customWidth="1"/>
    <col min="9971" max="9973" width="14.7109375" style="30" customWidth="1"/>
    <col min="9974" max="9977" width="13.7109375" style="30" customWidth="1"/>
    <col min="9978" max="9981" width="15.7109375" style="30" customWidth="1"/>
    <col min="9982" max="9982" width="22.85546875" style="30" customWidth="1"/>
    <col min="9983" max="9983" width="20.7109375" style="30" customWidth="1"/>
    <col min="9984" max="9984" width="17.7109375" style="30" customWidth="1"/>
    <col min="9985" max="9993" width="14.7109375" style="30" customWidth="1"/>
    <col min="9994" max="10224" width="10.7109375" style="30"/>
    <col min="10225" max="10226" width="15.7109375" style="30" customWidth="1"/>
    <col min="10227" max="10229" width="14.7109375" style="30" customWidth="1"/>
    <col min="10230" max="10233" width="13.7109375" style="30" customWidth="1"/>
    <col min="10234" max="10237" width="15.7109375" style="30" customWidth="1"/>
    <col min="10238" max="10238" width="22.85546875" style="30" customWidth="1"/>
    <col min="10239" max="10239" width="20.7109375" style="30" customWidth="1"/>
    <col min="10240" max="10240" width="17.7109375" style="30" customWidth="1"/>
    <col min="10241" max="10249" width="14.7109375" style="30" customWidth="1"/>
    <col min="10250" max="10480" width="10.7109375" style="30"/>
    <col min="10481" max="10482" width="15.7109375" style="30" customWidth="1"/>
    <col min="10483" max="10485" width="14.7109375" style="30" customWidth="1"/>
    <col min="10486" max="10489" width="13.7109375" style="30" customWidth="1"/>
    <col min="10490" max="10493" width="15.7109375" style="30" customWidth="1"/>
    <col min="10494" max="10494" width="22.85546875" style="30" customWidth="1"/>
    <col min="10495" max="10495" width="20.7109375" style="30" customWidth="1"/>
    <col min="10496" max="10496" width="17.7109375" style="30" customWidth="1"/>
    <col min="10497" max="10505" width="14.7109375" style="30" customWidth="1"/>
    <col min="10506" max="10736" width="10.7109375" style="30"/>
    <col min="10737" max="10738" width="15.7109375" style="30" customWidth="1"/>
    <col min="10739" max="10741" width="14.7109375" style="30" customWidth="1"/>
    <col min="10742" max="10745" width="13.7109375" style="30" customWidth="1"/>
    <col min="10746" max="10749" width="15.7109375" style="30" customWidth="1"/>
    <col min="10750" max="10750" width="22.85546875" style="30" customWidth="1"/>
    <col min="10751" max="10751" width="20.7109375" style="30" customWidth="1"/>
    <col min="10752" max="10752" width="17.7109375" style="30" customWidth="1"/>
    <col min="10753" max="10761" width="14.7109375" style="30" customWidth="1"/>
    <col min="10762" max="10992" width="10.7109375" style="30"/>
    <col min="10993" max="10994" width="15.7109375" style="30" customWidth="1"/>
    <col min="10995" max="10997" width="14.7109375" style="30" customWidth="1"/>
    <col min="10998" max="11001" width="13.7109375" style="30" customWidth="1"/>
    <col min="11002" max="11005" width="15.7109375" style="30" customWidth="1"/>
    <col min="11006" max="11006" width="22.85546875" style="30" customWidth="1"/>
    <col min="11007" max="11007" width="20.7109375" style="30" customWidth="1"/>
    <col min="11008" max="11008" width="17.7109375" style="30" customWidth="1"/>
    <col min="11009" max="11017" width="14.7109375" style="30" customWidth="1"/>
    <col min="11018" max="11248" width="10.7109375" style="30"/>
    <col min="11249" max="11250" width="15.7109375" style="30" customWidth="1"/>
    <col min="11251" max="11253" width="14.7109375" style="30" customWidth="1"/>
    <col min="11254" max="11257" width="13.7109375" style="30" customWidth="1"/>
    <col min="11258" max="11261" width="15.7109375" style="30" customWidth="1"/>
    <col min="11262" max="11262" width="22.85546875" style="30" customWidth="1"/>
    <col min="11263" max="11263" width="20.7109375" style="30" customWidth="1"/>
    <col min="11264" max="11264" width="17.7109375" style="30" customWidth="1"/>
    <col min="11265" max="11273" width="14.7109375" style="30" customWidth="1"/>
    <col min="11274" max="11504" width="10.7109375" style="30"/>
    <col min="11505" max="11506" width="15.7109375" style="30" customWidth="1"/>
    <col min="11507" max="11509" width="14.7109375" style="30" customWidth="1"/>
    <col min="11510" max="11513" width="13.7109375" style="30" customWidth="1"/>
    <col min="11514" max="11517" width="15.7109375" style="30" customWidth="1"/>
    <col min="11518" max="11518" width="22.85546875" style="30" customWidth="1"/>
    <col min="11519" max="11519" width="20.7109375" style="30" customWidth="1"/>
    <col min="11520" max="11520" width="17.7109375" style="30" customWidth="1"/>
    <col min="11521" max="11529" width="14.7109375" style="30" customWidth="1"/>
    <col min="11530" max="11760" width="10.7109375" style="30"/>
    <col min="11761" max="11762" width="15.7109375" style="30" customWidth="1"/>
    <col min="11763" max="11765" width="14.7109375" style="30" customWidth="1"/>
    <col min="11766" max="11769" width="13.7109375" style="30" customWidth="1"/>
    <col min="11770" max="11773" width="15.7109375" style="30" customWidth="1"/>
    <col min="11774" max="11774" width="22.85546875" style="30" customWidth="1"/>
    <col min="11775" max="11775" width="20.7109375" style="30" customWidth="1"/>
    <col min="11776" max="11776" width="17.7109375" style="30" customWidth="1"/>
    <col min="11777" max="11785" width="14.7109375" style="30" customWidth="1"/>
    <col min="11786" max="12016" width="10.7109375" style="30"/>
    <col min="12017" max="12018" width="15.7109375" style="30" customWidth="1"/>
    <col min="12019" max="12021" width="14.7109375" style="30" customWidth="1"/>
    <col min="12022" max="12025" width="13.7109375" style="30" customWidth="1"/>
    <col min="12026" max="12029" width="15.7109375" style="30" customWidth="1"/>
    <col min="12030" max="12030" width="22.85546875" style="30" customWidth="1"/>
    <col min="12031" max="12031" width="20.7109375" style="30" customWidth="1"/>
    <col min="12032" max="12032" width="17.7109375" style="30" customWidth="1"/>
    <col min="12033" max="12041" width="14.7109375" style="30" customWidth="1"/>
    <col min="12042" max="12272" width="10.7109375" style="30"/>
    <col min="12273" max="12274" width="15.7109375" style="30" customWidth="1"/>
    <col min="12275" max="12277" width="14.7109375" style="30" customWidth="1"/>
    <col min="12278" max="12281" width="13.7109375" style="30" customWidth="1"/>
    <col min="12282" max="12285" width="15.7109375" style="30" customWidth="1"/>
    <col min="12286" max="12286" width="22.85546875" style="30" customWidth="1"/>
    <col min="12287" max="12287" width="20.7109375" style="30" customWidth="1"/>
    <col min="12288" max="12288" width="17.7109375" style="30" customWidth="1"/>
    <col min="12289" max="12297" width="14.7109375" style="30" customWidth="1"/>
    <col min="12298" max="12528" width="10.7109375" style="30"/>
    <col min="12529" max="12530" width="15.7109375" style="30" customWidth="1"/>
    <col min="12531" max="12533" width="14.7109375" style="30" customWidth="1"/>
    <col min="12534" max="12537" width="13.7109375" style="30" customWidth="1"/>
    <col min="12538" max="12541" width="15.7109375" style="30" customWidth="1"/>
    <col min="12542" max="12542" width="22.85546875" style="30" customWidth="1"/>
    <col min="12543" max="12543" width="20.7109375" style="30" customWidth="1"/>
    <col min="12544" max="12544" width="17.7109375" style="30" customWidth="1"/>
    <col min="12545" max="12553" width="14.7109375" style="30" customWidth="1"/>
    <col min="12554" max="12784" width="10.7109375" style="30"/>
    <col min="12785" max="12786" width="15.7109375" style="30" customWidth="1"/>
    <col min="12787" max="12789" width="14.7109375" style="30" customWidth="1"/>
    <col min="12790" max="12793" width="13.7109375" style="30" customWidth="1"/>
    <col min="12794" max="12797" width="15.7109375" style="30" customWidth="1"/>
    <col min="12798" max="12798" width="22.85546875" style="30" customWidth="1"/>
    <col min="12799" max="12799" width="20.7109375" style="30" customWidth="1"/>
    <col min="12800" max="12800" width="17.7109375" style="30" customWidth="1"/>
    <col min="12801" max="12809" width="14.7109375" style="30" customWidth="1"/>
    <col min="12810" max="13040" width="10.7109375" style="30"/>
    <col min="13041" max="13042" width="15.7109375" style="30" customWidth="1"/>
    <col min="13043" max="13045" width="14.7109375" style="30" customWidth="1"/>
    <col min="13046" max="13049" width="13.7109375" style="30" customWidth="1"/>
    <col min="13050" max="13053" width="15.7109375" style="30" customWidth="1"/>
    <col min="13054" max="13054" width="22.85546875" style="30" customWidth="1"/>
    <col min="13055" max="13055" width="20.7109375" style="30" customWidth="1"/>
    <col min="13056" max="13056" width="17.7109375" style="30" customWidth="1"/>
    <col min="13057" max="13065" width="14.7109375" style="30" customWidth="1"/>
    <col min="13066" max="13296" width="10.7109375" style="30"/>
    <col min="13297" max="13298" width="15.7109375" style="30" customWidth="1"/>
    <col min="13299" max="13301" width="14.7109375" style="30" customWidth="1"/>
    <col min="13302" max="13305" width="13.7109375" style="30" customWidth="1"/>
    <col min="13306" max="13309" width="15.7109375" style="30" customWidth="1"/>
    <col min="13310" max="13310" width="22.85546875" style="30" customWidth="1"/>
    <col min="13311" max="13311" width="20.7109375" style="30" customWidth="1"/>
    <col min="13312" max="13312" width="17.7109375" style="30" customWidth="1"/>
    <col min="13313" max="13321" width="14.7109375" style="30" customWidth="1"/>
    <col min="13322" max="13552" width="10.7109375" style="30"/>
    <col min="13553" max="13554" width="15.7109375" style="30" customWidth="1"/>
    <col min="13555" max="13557" width="14.7109375" style="30" customWidth="1"/>
    <col min="13558" max="13561" width="13.7109375" style="30" customWidth="1"/>
    <col min="13562" max="13565" width="15.7109375" style="30" customWidth="1"/>
    <col min="13566" max="13566" width="22.85546875" style="30" customWidth="1"/>
    <col min="13567" max="13567" width="20.7109375" style="30" customWidth="1"/>
    <col min="13568" max="13568" width="17.7109375" style="30" customWidth="1"/>
    <col min="13569" max="13577" width="14.7109375" style="30" customWidth="1"/>
    <col min="13578" max="13808" width="10.7109375" style="30"/>
    <col min="13809" max="13810" width="15.7109375" style="30" customWidth="1"/>
    <col min="13811" max="13813" width="14.7109375" style="30" customWidth="1"/>
    <col min="13814" max="13817" width="13.7109375" style="30" customWidth="1"/>
    <col min="13818" max="13821" width="15.7109375" style="30" customWidth="1"/>
    <col min="13822" max="13822" width="22.85546875" style="30" customWidth="1"/>
    <col min="13823" max="13823" width="20.7109375" style="30" customWidth="1"/>
    <col min="13824" max="13824" width="17.7109375" style="30" customWidth="1"/>
    <col min="13825" max="13833" width="14.7109375" style="30" customWidth="1"/>
    <col min="13834" max="14064" width="10.7109375" style="30"/>
    <col min="14065" max="14066" width="15.7109375" style="30" customWidth="1"/>
    <col min="14067" max="14069" width="14.7109375" style="30" customWidth="1"/>
    <col min="14070" max="14073" width="13.7109375" style="30" customWidth="1"/>
    <col min="14074" max="14077" width="15.7109375" style="30" customWidth="1"/>
    <col min="14078" max="14078" width="22.85546875" style="30" customWidth="1"/>
    <col min="14079" max="14079" width="20.7109375" style="30" customWidth="1"/>
    <col min="14080" max="14080" width="17.7109375" style="30" customWidth="1"/>
    <col min="14081" max="14089" width="14.7109375" style="30" customWidth="1"/>
    <col min="14090" max="14320" width="10.7109375" style="30"/>
    <col min="14321" max="14322" width="15.7109375" style="30" customWidth="1"/>
    <col min="14323" max="14325" width="14.7109375" style="30" customWidth="1"/>
    <col min="14326" max="14329" width="13.7109375" style="30" customWidth="1"/>
    <col min="14330" max="14333" width="15.7109375" style="30" customWidth="1"/>
    <col min="14334" max="14334" width="22.85546875" style="30" customWidth="1"/>
    <col min="14335" max="14335" width="20.7109375" style="30" customWidth="1"/>
    <col min="14336" max="14336" width="17.7109375" style="30" customWidth="1"/>
    <col min="14337" max="14345" width="14.7109375" style="30" customWidth="1"/>
    <col min="14346" max="14576" width="10.7109375" style="30"/>
    <col min="14577" max="14578" width="15.7109375" style="30" customWidth="1"/>
    <col min="14579" max="14581" width="14.7109375" style="30" customWidth="1"/>
    <col min="14582" max="14585" width="13.7109375" style="30" customWidth="1"/>
    <col min="14586" max="14589" width="15.7109375" style="30" customWidth="1"/>
    <col min="14590" max="14590" width="22.85546875" style="30" customWidth="1"/>
    <col min="14591" max="14591" width="20.7109375" style="30" customWidth="1"/>
    <col min="14592" max="14592" width="17.7109375" style="30" customWidth="1"/>
    <col min="14593" max="14601" width="14.7109375" style="30" customWidth="1"/>
    <col min="14602" max="14832" width="10.7109375" style="30"/>
    <col min="14833" max="14834" width="15.7109375" style="30" customWidth="1"/>
    <col min="14835" max="14837" width="14.7109375" style="30" customWidth="1"/>
    <col min="14838" max="14841" width="13.7109375" style="30" customWidth="1"/>
    <col min="14842" max="14845" width="15.7109375" style="30" customWidth="1"/>
    <col min="14846" max="14846" width="22.85546875" style="30" customWidth="1"/>
    <col min="14847" max="14847" width="20.7109375" style="30" customWidth="1"/>
    <col min="14848" max="14848" width="17.7109375" style="30" customWidth="1"/>
    <col min="14849" max="14857" width="14.7109375" style="30" customWidth="1"/>
    <col min="14858" max="15088" width="10.7109375" style="30"/>
    <col min="15089" max="15090" width="15.7109375" style="30" customWidth="1"/>
    <col min="15091" max="15093" width="14.7109375" style="30" customWidth="1"/>
    <col min="15094" max="15097" width="13.7109375" style="30" customWidth="1"/>
    <col min="15098" max="15101" width="15.7109375" style="30" customWidth="1"/>
    <col min="15102" max="15102" width="22.85546875" style="30" customWidth="1"/>
    <col min="15103" max="15103" width="20.7109375" style="30" customWidth="1"/>
    <col min="15104" max="15104" width="17.7109375" style="30" customWidth="1"/>
    <col min="15105" max="15113" width="14.7109375" style="30" customWidth="1"/>
    <col min="15114" max="15344" width="10.7109375" style="30"/>
    <col min="15345" max="15346" width="15.7109375" style="30" customWidth="1"/>
    <col min="15347" max="15349" width="14.7109375" style="30" customWidth="1"/>
    <col min="15350" max="15353" width="13.7109375" style="30" customWidth="1"/>
    <col min="15354" max="15357" width="15.7109375" style="30" customWidth="1"/>
    <col min="15358" max="15358" width="22.85546875" style="30" customWidth="1"/>
    <col min="15359" max="15359" width="20.7109375" style="30" customWidth="1"/>
    <col min="15360" max="15360" width="17.7109375" style="30" customWidth="1"/>
    <col min="15361" max="15369" width="14.7109375" style="30" customWidth="1"/>
    <col min="15370" max="15600" width="10.7109375" style="30"/>
    <col min="15601" max="15602" width="15.7109375" style="30" customWidth="1"/>
    <col min="15603" max="15605" width="14.7109375" style="30" customWidth="1"/>
    <col min="15606" max="15609" width="13.7109375" style="30" customWidth="1"/>
    <col min="15610" max="15613" width="15.7109375" style="30" customWidth="1"/>
    <col min="15614" max="15614" width="22.85546875" style="30" customWidth="1"/>
    <col min="15615" max="15615" width="20.7109375" style="30" customWidth="1"/>
    <col min="15616" max="15616" width="17.7109375" style="30" customWidth="1"/>
    <col min="15617" max="15625" width="14.7109375" style="30" customWidth="1"/>
    <col min="15626" max="15856" width="10.7109375" style="30"/>
    <col min="15857" max="15858" width="15.7109375" style="30" customWidth="1"/>
    <col min="15859" max="15861" width="14.7109375" style="30" customWidth="1"/>
    <col min="15862" max="15865" width="13.7109375" style="30" customWidth="1"/>
    <col min="15866" max="15869" width="15.7109375" style="30" customWidth="1"/>
    <col min="15870" max="15870" width="22.85546875" style="30" customWidth="1"/>
    <col min="15871" max="15871" width="20.7109375" style="30" customWidth="1"/>
    <col min="15872" max="15872" width="17.7109375" style="30" customWidth="1"/>
    <col min="15873" max="15881" width="14.7109375" style="30" customWidth="1"/>
    <col min="15882" max="16112" width="10.7109375" style="30"/>
    <col min="16113" max="16114" width="15.7109375" style="30" customWidth="1"/>
    <col min="16115" max="16117" width="14.7109375" style="30" customWidth="1"/>
    <col min="16118" max="16121" width="13.7109375" style="30" customWidth="1"/>
    <col min="16122" max="16125" width="15.7109375" style="30" customWidth="1"/>
    <col min="16126" max="16126" width="22.85546875" style="30" customWidth="1"/>
    <col min="16127" max="16127" width="20.7109375" style="30" customWidth="1"/>
    <col min="16128" max="16128" width="17.7109375" style="30" customWidth="1"/>
    <col min="16129" max="16137" width="14.7109375" style="30" customWidth="1"/>
    <col min="16138" max="16384" width="10.7109375" style="30"/>
  </cols>
  <sheetData>
    <row r="1" spans="1:27" ht="25.5" customHeight="1" x14ac:dyDescent="0.25">
      <c r="AA1" s="23" t="s">
        <v>67</v>
      </c>
    </row>
    <row r="2" spans="1:27" s="7" customFormat="1" ht="18.75" customHeight="1" x14ac:dyDescent="0.3">
      <c r="E2" s="13"/>
      <c r="AA2" s="11" t="s">
        <v>9</v>
      </c>
    </row>
    <row r="3" spans="1:27" s="7" customFormat="1" ht="18.75" customHeight="1" x14ac:dyDescent="0.3">
      <c r="E3" s="13"/>
      <c r="AA3" s="11" t="s">
        <v>66</v>
      </c>
    </row>
    <row r="4" spans="1:27" s="7" customFormat="1" x14ac:dyDescent="0.2">
      <c r="E4" s="12"/>
    </row>
    <row r="5" spans="1:27" s="7" customFormat="1" x14ac:dyDescent="0.2">
      <c r="A5" s="182" t="str">
        <f>'1. паспорт местоположение'!A5:C5</f>
        <v>Год раскрытия информации: 2025 год</v>
      </c>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row>
    <row r="6" spans="1:27" s="7" customFormat="1" x14ac:dyDescent="0.2">
      <c r="A6" s="94"/>
      <c r="B6" s="94"/>
      <c r="C6" s="94"/>
      <c r="D6" s="94"/>
      <c r="E6" s="94"/>
      <c r="F6" s="94"/>
      <c r="G6" s="94"/>
      <c r="H6" s="94"/>
      <c r="I6" s="94"/>
      <c r="J6" s="94"/>
      <c r="K6" s="94"/>
      <c r="L6" s="94"/>
      <c r="M6" s="94"/>
      <c r="N6" s="94"/>
      <c r="O6" s="94"/>
      <c r="P6" s="94"/>
      <c r="Q6" s="94"/>
      <c r="R6" s="94"/>
      <c r="S6" s="94"/>
      <c r="T6" s="94"/>
    </row>
    <row r="7" spans="1:27" s="7" customFormat="1" ht="18.75" x14ac:dyDescent="0.2">
      <c r="E7" s="186" t="s">
        <v>8</v>
      </c>
      <c r="F7" s="186"/>
      <c r="G7" s="186"/>
      <c r="H7" s="186"/>
      <c r="I7" s="186"/>
      <c r="J7" s="186"/>
      <c r="K7" s="186"/>
      <c r="L7" s="186"/>
      <c r="M7" s="186"/>
      <c r="N7" s="186"/>
      <c r="O7" s="186"/>
      <c r="P7" s="186"/>
      <c r="Q7" s="186"/>
      <c r="R7" s="186"/>
      <c r="S7" s="186"/>
      <c r="T7" s="186"/>
      <c r="U7" s="186"/>
      <c r="V7" s="186"/>
      <c r="W7" s="186"/>
      <c r="X7" s="186"/>
      <c r="Y7" s="186"/>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A9" s="187" t="str">
        <f>'1. паспорт местоположение'!A9:C9</f>
        <v>АО"ССК"</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row>
    <row r="10" spans="1:27" s="7" customFormat="1" ht="18.75" customHeight="1" x14ac:dyDescent="0.2">
      <c r="E10" s="183" t="s">
        <v>7</v>
      </c>
      <c r="F10" s="183"/>
      <c r="G10" s="183"/>
      <c r="H10" s="183"/>
      <c r="I10" s="183"/>
      <c r="J10" s="183"/>
      <c r="K10" s="183"/>
      <c r="L10" s="183"/>
      <c r="M10" s="183"/>
      <c r="N10" s="183"/>
      <c r="O10" s="183"/>
      <c r="P10" s="183"/>
      <c r="Q10" s="183"/>
      <c r="R10" s="183"/>
      <c r="S10" s="183"/>
      <c r="T10" s="183"/>
      <c r="U10" s="183"/>
      <c r="V10" s="183"/>
      <c r="W10" s="183"/>
      <c r="X10" s="183"/>
      <c r="Y10" s="183"/>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A12" s="187" t="str">
        <f>'1. паспорт местоположение'!A12:C12</f>
        <v>P_0067</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row>
    <row r="13" spans="1:27" s="7" customFormat="1" ht="18.75" customHeight="1" x14ac:dyDescent="0.2">
      <c r="E13" s="183" t="s">
        <v>6</v>
      </c>
      <c r="F13" s="183"/>
      <c r="G13" s="183"/>
      <c r="H13" s="183"/>
      <c r="I13" s="183"/>
      <c r="J13" s="183"/>
      <c r="K13" s="183"/>
      <c r="L13" s="183"/>
      <c r="M13" s="183"/>
      <c r="N13" s="183"/>
      <c r="O13" s="183"/>
      <c r="P13" s="183"/>
      <c r="Q13" s="183"/>
      <c r="R13" s="183"/>
      <c r="S13" s="183"/>
      <c r="T13" s="183"/>
      <c r="U13" s="183"/>
      <c r="V13" s="183"/>
      <c r="W13" s="183"/>
      <c r="X13" s="183"/>
      <c r="Y13" s="183"/>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5" customHeight="1" x14ac:dyDescent="0.2">
      <c r="A15" s="187" t="str">
        <f>'1. паспорт местоположение'!A15:C15</f>
        <v>Реконструкция оборудования ЗТП-33 с заменой силовых трансформаторов (замена  двух ТМГ 200 кВА и 320 кВА на ТМГ  6/0,4/400 кВА 2 шт.) г.о. Новокуйбышевск Самарская область</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row>
    <row r="16" spans="1:27" s="2" customFormat="1" ht="15" customHeight="1" x14ac:dyDescent="0.2">
      <c r="E16" s="183" t="s">
        <v>5</v>
      </c>
      <c r="F16" s="183"/>
      <c r="G16" s="183"/>
      <c r="H16" s="183"/>
      <c r="I16" s="183"/>
      <c r="J16" s="183"/>
      <c r="K16" s="183"/>
      <c r="L16" s="183"/>
      <c r="M16" s="183"/>
      <c r="N16" s="183"/>
      <c r="O16" s="183"/>
      <c r="P16" s="183"/>
      <c r="Q16" s="183"/>
      <c r="R16" s="183"/>
      <c r="S16" s="183"/>
      <c r="T16" s="183"/>
      <c r="U16" s="183"/>
      <c r="V16" s="183"/>
      <c r="W16" s="183"/>
      <c r="X16" s="183"/>
      <c r="Y16" s="18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85"/>
      <c r="F18" s="185"/>
      <c r="G18" s="185"/>
      <c r="H18" s="185"/>
      <c r="I18" s="185"/>
      <c r="J18" s="185"/>
      <c r="K18" s="185"/>
      <c r="L18" s="185"/>
      <c r="M18" s="185"/>
      <c r="N18" s="185"/>
      <c r="O18" s="185"/>
      <c r="P18" s="185"/>
      <c r="Q18" s="185"/>
      <c r="R18" s="185"/>
      <c r="S18" s="185"/>
      <c r="T18" s="185"/>
      <c r="U18" s="185"/>
      <c r="V18" s="185"/>
      <c r="W18" s="185"/>
      <c r="X18" s="185"/>
      <c r="Y18" s="185"/>
    </row>
    <row r="19" spans="1:27" ht="25.5" customHeight="1" x14ac:dyDescent="0.25">
      <c r="A19" s="185" t="s">
        <v>438</v>
      </c>
      <c r="B19" s="185"/>
      <c r="C19" s="185"/>
      <c r="D19" s="185"/>
      <c r="E19" s="185"/>
      <c r="F19" s="185"/>
      <c r="G19" s="185"/>
      <c r="H19" s="185"/>
      <c r="I19" s="185"/>
      <c r="J19" s="185"/>
      <c r="K19" s="185"/>
      <c r="L19" s="185"/>
      <c r="M19" s="185"/>
      <c r="N19" s="185"/>
      <c r="O19" s="185"/>
      <c r="P19" s="185"/>
      <c r="Q19" s="185"/>
      <c r="R19" s="185"/>
      <c r="S19" s="185"/>
      <c r="T19" s="185"/>
      <c r="U19" s="185"/>
      <c r="V19" s="185"/>
      <c r="W19" s="185"/>
      <c r="X19" s="185"/>
      <c r="Y19" s="185"/>
      <c r="Z19" s="185"/>
      <c r="AA19" s="185"/>
    </row>
    <row r="20" spans="1:27" s="31" customFormat="1" ht="21" customHeight="1" x14ac:dyDescent="0.25"/>
    <row r="21" spans="1:27" ht="15.75" customHeight="1" x14ac:dyDescent="0.25">
      <c r="A21" s="209" t="s">
        <v>4</v>
      </c>
      <c r="B21" s="205" t="s">
        <v>444</v>
      </c>
      <c r="C21" s="206"/>
      <c r="D21" s="205" t="s">
        <v>446</v>
      </c>
      <c r="E21" s="206"/>
      <c r="F21" s="198" t="s">
        <v>92</v>
      </c>
      <c r="G21" s="200"/>
      <c r="H21" s="200"/>
      <c r="I21" s="199"/>
      <c r="J21" s="209" t="s">
        <v>447</v>
      </c>
      <c r="K21" s="205" t="s">
        <v>448</v>
      </c>
      <c r="L21" s="206"/>
      <c r="M21" s="205" t="s">
        <v>449</v>
      </c>
      <c r="N21" s="206"/>
      <c r="O21" s="205" t="s">
        <v>437</v>
      </c>
      <c r="P21" s="206"/>
      <c r="Q21" s="205" t="s">
        <v>125</v>
      </c>
      <c r="R21" s="206"/>
      <c r="S21" s="209" t="s">
        <v>124</v>
      </c>
      <c r="T21" s="209" t="s">
        <v>450</v>
      </c>
      <c r="U21" s="209" t="s">
        <v>445</v>
      </c>
      <c r="V21" s="205" t="s">
        <v>123</v>
      </c>
      <c r="W21" s="206"/>
      <c r="X21" s="198" t="s">
        <v>115</v>
      </c>
      <c r="Y21" s="200"/>
      <c r="Z21" s="198" t="s">
        <v>114</v>
      </c>
      <c r="AA21" s="200"/>
    </row>
    <row r="22" spans="1:27" ht="216" customHeight="1" x14ac:dyDescent="0.25">
      <c r="A22" s="212"/>
      <c r="B22" s="207"/>
      <c r="C22" s="208"/>
      <c r="D22" s="207"/>
      <c r="E22" s="208"/>
      <c r="F22" s="198" t="s">
        <v>122</v>
      </c>
      <c r="G22" s="199"/>
      <c r="H22" s="198" t="s">
        <v>121</v>
      </c>
      <c r="I22" s="199"/>
      <c r="J22" s="210"/>
      <c r="K22" s="207"/>
      <c r="L22" s="208"/>
      <c r="M22" s="207"/>
      <c r="N22" s="208"/>
      <c r="O22" s="207"/>
      <c r="P22" s="208"/>
      <c r="Q22" s="207"/>
      <c r="R22" s="208"/>
      <c r="S22" s="210"/>
      <c r="T22" s="210"/>
      <c r="U22" s="210"/>
      <c r="V22" s="207"/>
      <c r="W22" s="208"/>
      <c r="X22" s="48" t="s">
        <v>113</v>
      </c>
      <c r="Y22" s="48" t="s">
        <v>435</v>
      </c>
      <c r="Z22" s="48" t="s">
        <v>112</v>
      </c>
      <c r="AA22" s="48" t="s">
        <v>111</v>
      </c>
    </row>
    <row r="23" spans="1:27" ht="60" customHeight="1" x14ac:dyDescent="0.25">
      <c r="A23" s="210"/>
      <c r="B23" s="49" t="s">
        <v>109</v>
      </c>
      <c r="C23" s="49" t="s">
        <v>110</v>
      </c>
      <c r="D23" s="49" t="s">
        <v>109</v>
      </c>
      <c r="E23" s="49" t="s">
        <v>110</v>
      </c>
      <c r="F23" s="49" t="s">
        <v>109</v>
      </c>
      <c r="G23" s="49" t="s">
        <v>110</v>
      </c>
      <c r="H23" s="49" t="s">
        <v>109</v>
      </c>
      <c r="I23" s="49" t="s">
        <v>110</v>
      </c>
      <c r="J23" s="49" t="s">
        <v>109</v>
      </c>
      <c r="K23" s="49" t="s">
        <v>109</v>
      </c>
      <c r="L23" s="49" t="s">
        <v>110</v>
      </c>
      <c r="M23" s="49" t="s">
        <v>109</v>
      </c>
      <c r="N23" s="49" t="s">
        <v>110</v>
      </c>
      <c r="O23" s="49" t="s">
        <v>109</v>
      </c>
      <c r="P23" s="49" t="s">
        <v>110</v>
      </c>
      <c r="Q23" s="49" t="s">
        <v>109</v>
      </c>
      <c r="R23" s="49" t="s">
        <v>110</v>
      </c>
      <c r="S23" s="49" t="s">
        <v>109</v>
      </c>
      <c r="T23" s="49" t="s">
        <v>109</v>
      </c>
      <c r="U23" s="49" t="s">
        <v>109</v>
      </c>
      <c r="V23" s="49" t="s">
        <v>109</v>
      </c>
      <c r="W23" s="49" t="s">
        <v>110</v>
      </c>
      <c r="X23" s="49" t="s">
        <v>109</v>
      </c>
      <c r="Y23" s="49" t="s">
        <v>109</v>
      </c>
      <c r="Z23" s="48" t="s">
        <v>109</v>
      </c>
      <c r="AA23" s="48" t="s">
        <v>109</v>
      </c>
    </row>
    <row r="24" spans="1:27"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19</v>
      </c>
      <c r="R24" s="50">
        <v>20</v>
      </c>
      <c r="S24" s="50">
        <v>21</v>
      </c>
      <c r="T24" s="50">
        <v>22</v>
      </c>
      <c r="U24" s="50">
        <v>23</v>
      </c>
      <c r="V24" s="50">
        <v>24</v>
      </c>
      <c r="W24" s="50">
        <v>25</v>
      </c>
      <c r="X24" s="50">
        <v>26</v>
      </c>
      <c r="Y24" s="50">
        <v>27</v>
      </c>
      <c r="Z24" s="50">
        <v>28</v>
      </c>
      <c r="AA24" s="50">
        <v>29</v>
      </c>
    </row>
    <row r="25" spans="1:27" s="31" customFormat="1" ht="70.5" customHeight="1" x14ac:dyDescent="0.25">
      <c r="A25" s="103" t="s">
        <v>475</v>
      </c>
      <c r="B25" s="103" t="s">
        <v>475</v>
      </c>
      <c r="C25" s="103" t="s">
        <v>475</v>
      </c>
      <c r="D25" s="103" t="s">
        <v>475</v>
      </c>
      <c r="E25" s="103" t="s">
        <v>475</v>
      </c>
      <c r="F25" s="103" t="s">
        <v>475</v>
      </c>
      <c r="G25" s="103" t="s">
        <v>475</v>
      </c>
      <c r="H25" s="103" t="s">
        <v>475</v>
      </c>
      <c r="I25" s="103" t="s">
        <v>475</v>
      </c>
      <c r="J25" s="103" t="s">
        <v>475</v>
      </c>
      <c r="K25" s="103" t="s">
        <v>475</v>
      </c>
      <c r="L25" s="103" t="s">
        <v>475</v>
      </c>
      <c r="M25" s="103" t="s">
        <v>475</v>
      </c>
      <c r="N25" s="103" t="s">
        <v>475</v>
      </c>
      <c r="O25" s="103" t="s">
        <v>475</v>
      </c>
      <c r="P25" s="103" t="s">
        <v>475</v>
      </c>
      <c r="Q25" s="103" t="s">
        <v>475</v>
      </c>
      <c r="R25" s="103" t="s">
        <v>475</v>
      </c>
      <c r="S25" s="103" t="s">
        <v>475</v>
      </c>
      <c r="T25" s="103" t="s">
        <v>475</v>
      </c>
      <c r="U25" s="103" t="s">
        <v>475</v>
      </c>
      <c r="V25" s="103" t="s">
        <v>475</v>
      </c>
      <c r="W25" s="103" t="s">
        <v>475</v>
      </c>
      <c r="X25" s="103" t="s">
        <v>475</v>
      </c>
      <c r="Y25" s="103" t="s">
        <v>475</v>
      </c>
      <c r="Z25" s="103" t="s">
        <v>475</v>
      </c>
      <c r="AA25" s="103" t="s">
        <v>475</v>
      </c>
    </row>
  </sheetData>
  <customSheetViews>
    <customSheetView guid="{B2156467-DABD-4AFC-BC18-E275263FEE8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E20B92D-B76C-4570-8CA1-DE4EE8DD082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2706164-65D5-46C6-A482-3CEC2F6F0B86}"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222FB211-2350-420C-BFE4-9DA8C9194F2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2:AA12"/>
    <mergeCell ref="A9:AA9"/>
    <mergeCell ref="A15:AA15"/>
  </mergeCells>
  <pageMargins left="0.78740157480314965" right="0.59055118110236227" top="0.78740157480314965" bottom="0.39370078740157483" header="0.19685039370078741" footer="0.19685039370078741"/>
  <pageSetup paperSize="8" scale="48"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0" zoomScale="85" zoomScaleNormal="85"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3" t="s">
        <v>67</v>
      </c>
    </row>
    <row r="2" spans="1:29" s="7" customFormat="1" ht="18.75" customHeight="1" x14ac:dyDescent="0.3">
      <c r="A2" s="13"/>
      <c r="C2" s="11" t="s">
        <v>9</v>
      </c>
    </row>
    <row r="3" spans="1:29" s="7" customFormat="1" ht="18.75" x14ac:dyDescent="0.3">
      <c r="A3" s="12"/>
      <c r="C3" s="11" t="s">
        <v>484</v>
      </c>
    </row>
    <row r="4" spans="1:29" s="7" customFormat="1" ht="18.75" x14ac:dyDescent="0.3">
      <c r="A4" s="12"/>
      <c r="C4" s="11"/>
    </row>
    <row r="5" spans="1:29" s="7" customFormat="1" ht="15.75" x14ac:dyDescent="0.2">
      <c r="A5" s="182" t="str">
        <f>'1. паспорт местоположение'!A5:C5</f>
        <v>Год раскрытия информации: 2025 год</v>
      </c>
      <c r="B5" s="182"/>
      <c r="C5" s="182"/>
      <c r="D5" s="95"/>
      <c r="E5" s="95"/>
      <c r="F5" s="95"/>
      <c r="G5" s="95"/>
      <c r="H5" s="95"/>
      <c r="I5" s="95"/>
      <c r="J5" s="95"/>
      <c r="K5" s="95"/>
      <c r="L5" s="95"/>
      <c r="M5" s="95"/>
      <c r="N5" s="95"/>
      <c r="O5" s="95"/>
      <c r="P5" s="95"/>
      <c r="Q5" s="95"/>
      <c r="R5" s="95"/>
      <c r="S5" s="95"/>
      <c r="T5" s="95"/>
      <c r="U5" s="95"/>
      <c r="V5" s="95"/>
      <c r="W5" s="95"/>
      <c r="X5" s="95"/>
      <c r="Y5" s="95"/>
      <c r="Z5" s="95"/>
      <c r="AA5" s="95"/>
      <c r="AB5" s="95"/>
      <c r="AC5" s="95"/>
    </row>
    <row r="6" spans="1:29" s="7" customFormat="1" ht="18.75" x14ac:dyDescent="0.3">
      <c r="A6" s="12"/>
      <c r="G6" s="11"/>
    </row>
    <row r="7" spans="1:29" s="7" customFormat="1" ht="18.75" x14ac:dyDescent="0.2">
      <c r="A7" s="186" t="s">
        <v>8</v>
      </c>
      <c r="B7" s="186"/>
      <c r="C7" s="186"/>
      <c r="D7" s="9"/>
      <c r="E7" s="9"/>
      <c r="F7" s="9"/>
      <c r="G7" s="9"/>
      <c r="H7" s="9"/>
      <c r="I7" s="9"/>
      <c r="J7" s="9"/>
      <c r="K7" s="9"/>
      <c r="L7" s="9"/>
      <c r="M7" s="9"/>
      <c r="N7" s="9"/>
      <c r="O7" s="9"/>
      <c r="P7" s="9"/>
      <c r="Q7" s="9"/>
      <c r="R7" s="9"/>
      <c r="S7" s="9"/>
      <c r="T7" s="9"/>
      <c r="U7" s="9"/>
    </row>
    <row r="8" spans="1:29" s="7" customFormat="1" ht="18.75" x14ac:dyDescent="0.2">
      <c r="A8" s="186"/>
      <c r="B8" s="186"/>
      <c r="C8" s="186"/>
      <c r="D8" s="10"/>
      <c r="E8" s="10"/>
      <c r="F8" s="10"/>
      <c r="G8" s="10"/>
      <c r="H8" s="9"/>
      <c r="I8" s="9"/>
      <c r="J8" s="9"/>
      <c r="K8" s="9"/>
      <c r="L8" s="9"/>
      <c r="M8" s="9"/>
      <c r="N8" s="9"/>
      <c r="O8" s="9"/>
      <c r="P8" s="9"/>
      <c r="Q8" s="9"/>
      <c r="R8" s="9"/>
      <c r="S8" s="9"/>
      <c r="T8" s="9"/>
      <c r="U8" s="9"/>
    </row>
    <row r="9" spans="1:29" s="7" customFormat="1" ht="18.75" x14ac:dyDescent="0.2">
      <c r="A9" s="187" t="str">
        <f>'1. паспорт местоположение'!A9:C9</f>
        <v>АО"ССК"</v>
      </c>
      <c r="B9" s="187"/>
      <c r="C9" s="187"/>
      <c r="D9" s="6"/>
      <c r="E9" s="6"/>
      <c r="F9" s="6"/>
      <c r="G9" s="6"/>
      <c r="H9" s="9"/>
      <c r="I9" s="9"/>
      <c r="J9" s="9"/>
      <c r="K9" s="9"/>
      <c r="L9" s="9"/>
      <c r="M9" s="9"/>
      <c r="N9" s="9"/>
      <c r="O9" s="9"/>
      <c r="P9" s="9"/>
      <c r="Q9" s="9"/>
      <c r="R9" s="9"/>
      <c r="S9" s="9"/>
      <c r="T9" s="9"/>
      <c r="U9" s="9"/>
    </row>
    <row r="10" spans="1:29" s="7" customFormat="1" ht="18.75" x14ac:dyDescent="0.2">
      <c r="A10" s="183" t="s">
        <v>7</v>
      </c>
      <c r="B10" s="183"/>
      <c r="C10" s="183"/>
      <c r="D10" s="4"/>
      <c r="E10" s="4"/>
      <c r="F10" s="4"/>
      <c r="G10" s="4"/>
      <c r="H10" s="9"/>
      <c r="I10" s="9"/>
      <c r="J10" s="9"/>
      <c r="K10" s="9"/>
      <c r="L10" s="9"/>
      <c r="M10" s="9"/>
      <c r="N10" s="9"/>
      <c r="O10" s="9"/>
      <c r="P10" s="9"/>
      <c r="Q10" s="9"/>
      <c r="R10" s="9"/>
      <c r="S10" s="9"/>
      <c r="T10" s="9"/>
      <c r="U10" s="9"/>
    </row>
    <row r="11" spans="1:29" s="7" customFormat="1" ht="18.75" x14ac:dyDescent="0.2">
      <c r="A11" s="186"/>
      <c r="B11" s="186"/>
      <c r="C11" s="186"/>
      <c r="D11" s="10"/>
      <c r="E11" s="10"/>
      <c r="F11" s="10"/>
      <c r="G11" s="10"/>
      <c r="H11" s="9"/>
      <c r="I11" s="9"/>
      <c r="J11" s="9"/>
      <c r="K11" s="9"/>
      <c r="L11" s="9"/>
      <c r="M11" s="9"/>
      <c r="N11" s="9"/>
      <c r="O11" s="9"/>
      <c r="P11" s="9"/>
      <c r="Q11" s="9"/>
      <c r="R11" s="9"/>
      <c r="S11" s="9"/>
      <c r="T11" s="9"/>
      <c r="U11" s="9"/>
    </row>
    <row r="12" spans="1:29" s="7" customFormat="1" ht="18.75" x14ac:dyDescent="0.2">
      <c r="A12" s="187" t="str">
        <f>'1. паспорт местоположение'!A12:C12</f>
        <v>P_0067</v>
      </c>
      <c r="B12" s="187"/>
      <c r="C12" s="187"/>
      <c r="D12" s="6"/>
      <c r="E12" s="6"/>
      <c r="F12" s="6"/>
      <c r="G12" s="6"/>
      <c r="H12" s="9"/>
      <c r="I12" s="9"/>
      <c r="J12" s="9"/>
      <c r="K12" s="9"/>
      <c r="L12" s="9"/>
      <c r="M12" s="9"/>
      <c r="N12" s="9"/>
      <c r="O12" s="9"/>
      <c r="P12" s="9"/>
      <c r="Q12" s="9"/>
      <c r="R12" s="9"/>
      <c r="S12" s="9"/>
      <c r="T12" s="9"/>
      <c r="U12" s="9"/>
    </row>
    <row r="13" spans="1:29" s="7" customFormat="1" ht="18.75" x14ac:dyDescent="0.2">
      <c r="A13" s="183" t="s">
        <v>6</v>
      </c>
      <c r="B13" s="183"/>
      <c r="C13" s="183"/>
      <c r="D13" s="4"/>
      <c r="E13" s="4"/>
      <c r="F13" s="4"/>
      <c r="G13" s="4"/>
      <c r="H13" s="9"/>
      <c r="I13" s="9"/>
      <c r="J13" s="9"/>
      <c r="K13" s="9"/>
      <c r="L13" s="9"/>
      <c r="M13" s="9"/>
      <c r="N13" s="9"/>
      <c r="O13" s="9"/>
      <c r="P13" s="9"/>
      <c r="Q13" s="9"/>
      <c r="R13" s="9"/>
      <c r="S13" s="9"/>
      <c r="T13" s="9"/>
      <c r="U13" s="9"/>
    </row>
    <row r="14" spans="1:29" s="7" customFormat="1" ht="15.75" customHeight="1" x14ac:dyDescent="0.2">
      <c r="A14" s="192"/>
      <c r="B14" s="192"/>
      <c r="C14" s="192"/>
      <c r="D14" s="3"/>
      <c r="E14" s="3"/>
      <c r="F14" s="3"/>
      <c r="G14" s="3"/>
      <c r="H14" s="3"/>
      <c r="I14" s="3"/>
      <c r="J14" s="3"/>
      <c r="K14" s="3"/>
      <c r="L14" s="3"/>
      <c r="M14" s="3"/>
      <c r="N14" s="3"/>
      <c r="O14" s="3"/>
      <c r="P14" s="3"/>
      <c r="Q14" s="3"/>
      <c r="R14" s="3"/>
      <c r="S14" s="3"/>
      <c r="T14" s="3"/>
      <c r="U14" s="3"/>
    </row>
    <row r="15" spans="1:29" s="2" customFormat="1" ht="12" x14ac:dyDescent="0.2">
      <c r="A15" s="187" t="str">
        <f>'1. паспорт местоположение'!A15:C15</f>
        <v>Реконструкция оборудования ЗТП-33 с заменой силовых трансформаторов (замена  двух ТМГ 200 кВА и 320 кВА на ТМГ  6/0,4/400 кВА 2 шт.) г.о. Новокуйбышевск Самарская область</v>
      </c>
      <c r="B15" s="187"/>
      <c r="C15" s="187"/>
      <c r="D15" s="6"/>
      <c r="E15" s="6"/>
      <c r="F15" s="6"/>
      <c r="G15" s="6"/>
      <c r="H15" s="6"/>
      <c r="I15" s="6"/>
      <c r="J15" s="6"/>
      <c r="K15" s="6"/>
      <c r="L15" s="6"/>
      <c r="M15" s="6"/>
      <c r="N15" s="6"/>
      <c r="O15" s="6"/>
      <c r="P15" s="6"/>
      <c r="Q15" s="6"/>
      <c r="R15" s="6"/>
      <c r="S15" s="6"/>
      <c r="T15" s="6"/>
      <c r="U15" s="6"/>
    </row>
    <row r="16" spans="1:29" s="2" customFormat="1" ht="15" customHeight="1" x14ac:dyDescent="0.2">
      <c r="A16" s="183" t="s">
        <v>5</v>
      </c>
      <c r="B16" s="183"/>
      <c r="C16" s="183"/>
      <c r="D16" s="4"/>
      <c r="E16" s="4"/>
      <c r="F16" s="4"/>
      <c r="G16" s="4"/>
      <c r="H16" s="4"/>
      <c r="I16" s="4"/>
      <c r="J16" s="4"/>
      <c r="K16" s="4"/>
      <c r="L16" s="4"/>
      <c r="M16" s="4"/>
      <c r="N16" s="4"/>
      <c r="O16" s="4"/>
      <c r="P16" s="4"/>
      <c r="Q16" s="4"/>
      <c r="R16" s="4"/>
      <c r="S16" s="4"/>
      <c r="T16" s="4"/>
      <c r="U16" s="4"/>
    </row>
    <row r="17" spans="1:21" s="2" customFormat="1" ht="15" customHeight="1" x14ac:dyDescent="0.2">
      <c r="A17" s="192"/>
      <c r="B17" s="192"/>
      <c r="C17" s="192"/>
      <c r="D17" s="3"/>
      <c r="E17" s="3"/>
      <c r="F17" s="3"/>
      <c r="G17" s="3"/>
      <c r="H17" s="3"/>
      <c r="I17" s="3"/>
      <c r="J17" s="3"/>
      <c r="K17" s="3"/>
      <c r="L17" s="3"/>
      <c r="M17" s="3"/>
      <c r="N17" s="3"/>
      <c r="O17" s="3"/>
      <c r="P17" s="3"/>
      <c r="Q17" s="3"/>
      <c r="R17" s="3"/>
    </row>
    <row r="18" spans="1:21" s="2" customFormat="1" ht="27.75" customHeight="1" x14ac:dyDescent="0.2">
      <c r="A18" s="184" t="s">
        <v>430</v>
      </c>
      <c r="B18" s="184"/>
      <c r="C18" s="18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05" t="s">
        <v>4</v>
      </c>
      <c r="B20" s="108" t="s">
        <v>65</v>
      </c>
      <c r="C20" s="106" t="s">
        <v>64</v>
      </c>
      <c r="D20" s="4"/>
      <c r="E20" s="4"/>
      <c r="F20" s="4"/>
      <c r="G20" s="4"/>
      <c r="H20" s="3"/>
      <c r="I20" s="3"/>
      <c r="J20" s="3"/>
      <c r="K20" s="3"/>
      <c r="L20" s="3"/>
      <c r="M20" s="3"/>
      <c r="N20" s="3"/>
      <c r="O20" s="3"/>
      <c r="P20" s="3"/>
      <c r="Q20" s="3"/>
      <c r="R20" s="3"/>
    </row>
    <row r="21" spans="1:21" s="2" customFormat="1" ht="16.5" customHeight="1" x14ac:dyDescent="0.2">
      <c r="A21" s="106">
        <v>1</v>
      </c>
      <c r="B21" s="108">
        <v>2</v>
      </c>
      <c r="C21" s="106">
        <v>3</v>
      </c>
      <c r="D21" s="4"/>
      <c r="E21" s="4"/>
      <c r="F21" s="4"/>
      <c r="G21" s="4"/>
      <c r="H21" s="3"/>
      <c r="I21" s="3"/>
      <c r="J21" s="3"/>
      <c r="K21" s="3"/>
      <c r="L21" s="3"/>
      <c r="M21" s="3"/>
      <c r="N21" s="3"/>
      <c r="O21" s="3"/>
      <c r="P21" s="3"/>
      <c r="Q21" s="3"/>
      <c r="R21" s="3"/>
    </row>
    <row r="22" spans="1:21" s="2" customFormat="1" ht="139.5" customHeight="1" x14ac:dyDescent="0.2">
      <c r="A22" s="109" t="s">
        <v>63</v>
      </c>
      <c r="B22" s="116" t="s">
        <v>442</v>
      </c>
      <c r="C22" s="117" t="s">
        <v>572</v>
      </c>
      <c r="D22" s="4"/>
      <c r="E22" s="4"/>
      <c r="F22" s="3"/>
      <c r="G22" s="3"/>
      <c r="H22" s="3"/>
      <c r="I22" s="3"/>
      <c r="J22" s="3"/>
      <c r="K22" s="3"/>
      <c r="L22" s="3"/>
      <c r="M22" s="3"/>
      <c r="N22" s="3"/>
      <c r="O22" s="3"/>
      <c r="P22" s="3"/>
    </row>
    <row r="23" spans="1:21" ht="97.5" customHeight="1" x14ac:dyDescent="0.25">
      <c r="A23" s="109" t="s">
        <v>62</v>
      </c>
      <c r="B23" s="112" t="s">
        <v>59</v>
      </c>
      <c r="C23" s="105" t="s">
        <v>508</v>
      </c>
    </row>
    <row r="24" spans="1:21" ht="68.25" customHeight="1" x14ac:dyDescent="0.25">
      <c r="A24" s="109" t="s">
        <v>61</v>
      </c>
      <c r="B24" s="112" t="s">
        <v>462</v>
      </c>
      <c r="C24" s="117" t="s">
        <v>497</v>
      </c>
    </row>
    <row r="25" spans="1:21" ht="63" customHeight="1" x14ac:dyDescent="0.25">
      <c r="A25" s="109" t="s">
        <v>60</v>
      </c>
      <c r="B25" s="112" t="s">
        <v>463</v>
      </c>
      <c r="C25" s="106" t="s">
        <v>475</v>
      </c>
    </row>
    <row r="26" spans="1:21" ht="42.75" customHeight="1" x14ac:dyDescent="0.25">
      <c r="A26" s="109" t="s">
        <v>58</v>
      </c>
      <c r="B26" s="112" t="s">
        <v>224</v>
      </c>
      <c r="C26" s="106" t="s">
        <v>490</v>
      </c>
    </row>
    <row r="27" spans="1:21" ht="42.75" customHeight="1" x14ac:dyDescent="0.25">
      <c r="A27" s="109" t="s">
        <v>57</v>
      </c>
      <c r="B27" s="112" t="s">
        <v>443</v>
      </c>
      <c r="C27" s="119" t="s">
        <v>510</v>
      </c>
    </row>
    <row r="28" spans="1:21" ht="42.75" customHeight="1" x14ac:dyDescent="0.25">
      <c r="A28" s="16" t="s">
        <v>55</v>
      </c>
      <c r="B28" s="20" t="s">
        <v>56</v>
      </c>
      <c r="C28" s="107">
        <v>2023</v>
      </c>
    </row>
    <row r="29" spans="1:21" ht="42.75" customHeight="1" x14ac:dyDescent="0.25">
      <c r="A29" s="16" t="s">
        <v>53</v>
      </c>
      <c r="B29" s="97" t="s">
        <v>54</v>
      </c>
      <c r="C29" s="107">
        <v>2025</v>
      </c>
    </row>
    <row r="30" spans="1:21" ht="42.75" customHeight="1" x14ac:dyDescent="0.25">
      <c r="A30" s="16" t="s">
        <v>71</v>
      </c>
      <c r="B30" s="97" t="s">
        <v>52</v>
      </c>
      <c r="C30" s="106" t="s">
        <v>509</v>
      </c>
    </row>
  </sheetData>
  <customSheetViews>
    <customSheetView guid="{B2156467-DABD-4AFC-BC18-E275263FEE82}" scale="60" showPageBreaks="1" fitToPage="1" printArea="1" view="pageBreakPreview" topLeftCell="A7">
      <selection activeCell="C23" sqref="C23:C24"/>
      <pageMargins left="0.70866141732283472" right="0.70866141732283472" top="0.74803149606299213" bottom="0.74803149606299213" header="0.31496062992125984" footer="0.31496062992125984"/>
      <pageSetup paperSize="8" scale="82" fitToHeight="0" orientation="portrait" r:id="rId1"/>
    </customSheetView>
    <customSheetView guid="{DE20B92D-B76C-4570-8CA1-DE4EE8DD0822}" scale="60" showPageBreaks="1" fitToPage="1" printArea="1" view="pageBreakPreview" topLeftCell="A7">
      <selection activeCell="C23" sqref="C23:C24"/>
      <pageMargins left="0.70866141732283472" right="0.70866141732283472" top="0.74803149606299213" bottom="0.74803149606299213" header="0.31496062992125984" footer="0.31496062992125984"/>
      <pageSetup paperSize="8" scale="55" fitToHeight="0" orientation="portrait" r:id="rId2"/>
    </customSheetView>
    <customSheetView guid="{82706164-65D5-46C6-A482-3CEC2F6F0B86}" scale="60" showPageBreaks="1" fitToPage="1" printArea="1" view="pageBreakPreview" topLeftCell="A7">
      <selection activeCell="C26" sqref="C26"/>
      <pageMargins left="0.70866141732283472" right="0.70866141732283472" top="0.74803149606299213" bottom="0.74803149606299213" header="0.31496062992125984" footer="0.31496062992125984"/>
      <pageSetup paperSize="8" scale="55" fitToHeight="0" orientation="portrait" r:id="rId3"/>
    </customSheetView>
    <customSheetView guid="{222FB211-2350-420C-BFE4-9DA8C9194F22}" scale="60" showPageBreaks="1" fitToPage="1" printArea="1" view="pageBreakPreview" topLeftCell="A7">
      <selection activeCell="C26" sqref="C26"/>
      <pageMargins left="0.70866141732283472" right="0.70866141732283472" top="0.74803149606299213" bottom="0.74803149606299213" header="0.31496062992125984" footer="0.31496062992125984"/>
      <pageSetup paperSize="8" scale="55" fitToHeight="0" orientation="portrait" r:id="rId4"/>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3" t="s">
        <v>67</v>
      </c>
    </row>
    <row r="2" spans="1:28" ht="18.75" x14ac:dyDescent="0.3">
      <c r="Z2" s="11" t="s">
        <v>9</v>
      </c>
    </row>
    <row r="3" spans="1:28" ht="18.75" x14ac:dyDescent="0.3">
      <c r="Z3" s="11" t="s">
        <v>484</v>
      </c>
    </row>
    <row r="4" spans="1:28" ht="18.75" customHeight="1" x14ac:dyDescent="0.25">
      <c r="A4" s="182" t="str">
        <f>'1. паспорт местоположение'!A5:C5</f>
        <v>Год раскрытия информации: 2025 год</v>
      </c>
      <c r="B4" s="182"/>
      <c r="C4" s="182"/>
      <c r="D4" s="182"/>
      <c r="E4" s="182"/>
      <c r="F4" s="182"/>
      <c r="G4" s="182"/>
      <c r="H4" s="182"/>
      <c r="I4" s="182"/>
      <c r="J4" s="182"/>
      <c r="K4" s="182"/>
      <c r="L4" s="182"/>
      <c r="M4" s="182"/>
      <c r="N4" s="182"/>
      <c r="O4" s="182"/>
      <c r="P4" s="182"/>
      <c r="Q4" s="182"/>
      <c r="R4" s="182"/>
      <c r="S4" s="182"/>
      <c r="T4" s="182"/>
      <c r="U4" s="182"/>
      <c r="V4" s="182"/>
      <c r="W4" s="182"/>
      <c r="X4" s="182"/>
      <c r="Y4" s="182"/>
      <c r="Z4" s="182"/>
    </row>
    <row r="6" spans="1:28" ht="18.75" x14ac:dyDescent="0.25">
      <c r="A6" s="186" t="s">
        <v>8</v>
      </c>
      <c r="B6" s="186"/>
      <c r="C6" s="186"/>
      <c r="D6" s="186"/>
      <c r="E6" s="186"/>
      <c r="F6" s="186"/>
      <c r="G6" s="186"/>
      <c r="H6" s="186"/>
      <c r="I6" s="186"/>
      <c r="J6" s="186"/>
      <c r="K6" s="186"/>
      <c r="L6" s="186"/>
      <c r="M6" s="186"/>
      <c r="N6" s="186"/>
      <c r="O6" s="186"/>
      <c r="P6" s="186"/>
      <c r="Q6" s="186"/>
      <c r="R6" s="186"/>
      <c r="S6" s="186"/>
      <c r="T6" s="186"/>
      <c r="U6" s="186"/>
      <c r="V6" s="186"/>
      <c r="W6" s="186"/>
      <c r="X6" s="186"/>
      <c r="Y6" s="186"/>
      <c r="Z6" s="186"/>
      <c r="AA6" s="9"/>
      <c r="AB6" s="9"/>
    </row>
    <row r="7" spans="1:28" ht="18.75" x14ac:dyDescent="0.25">
      <c r="A7" s="186"/>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9"/>
      <c r="AB7" s="9"/>
    </row>
    <row r="8" spans="1:28" x14ac:dyDescent="0.25">
      <c r="A8" s="187" t="str">
        <f>'1. паспорт местоположение'!A9:C9</f>
        <v>АО"ССК"</v>
      </c>
      <c r="B8" s="187"/>
      <c r="C8" s="187"/>
      <c r="D8" s="187"/>
      <c r="E8" s="187"/>
      <c r="F8" s="187"/>
      <c r="G8" s="187"/>
      <c r="H8" s="187"/>
      <c r="I8" s="187"/>
      <c r="J8" s="187"/>
      <c r="K8" s="187"/>
      <c r="L8" s="187"/>
      <c r="M8" s="187"/>
      <c r="N8" s="187"/>
      <c r="O8" s="187"/>
      <c r="P8" s="187"/>
      <c r="Q8" s="187"/>
      <c r="R8" s="187"/>
      <c r="S8" s="187"/>
      <c r="T8" s="187"/>
      <c r="U8" s="187"/>
      <c r="V8" s="187"/>
      <c r="W8" s="187"/>
      <c r="X8" s="187"/>
      <c r="Y8" s="187"/>
      <c r="Z8" s="187"/>
      <c r="AA8" s="6"/>
      <c r="AB8" s="6"/>
    </row>
    <row r="9" spans="1:28" ht="15.75" x14ac:dyDescent="0.25">
      <c r="A9" s="183" t="s">
        <v>7</v>
      </c>
      <c r="B9" s="183"/>
      <c r="C9" s="183"/>
      <c r="D9" s="183"/>
      <c r="E9" s="183"/>
      <c r="F9" s="183"/>
      <c r="G9" s="183"/>
      <c r="H9" s="183"/>
      <c r="I9" s="183"/>
      <c r="J9" s="183"/>
      <c r="K9" s="183"/>
      <c r="L9" s="183"/>
      <c r="M9" s="183"/>
      <c r="N9" s="183"/>
      <c r="O9" s="183"/>
      <c r="P9" s="183"/>
      <c r="Q9" s="183"/>
      <c r="R9" s="183"/>
      <c r="S9" s="183"/>
      <c r="T9" s="183"/>
      <c r="U9" s="183"/>
      <c r="V9" s="183"/>
      <c r="W9" s="183"/>
      <c r="X9" s="183"/>
      <c r="Y9" s="183"/>
      <c r="Z9" s="183"/>
      <c r="AA9" s="4"/>
      <c r="AB9" s="4"/>
    </row>
    <row r="10" spans="1:28" ht="18.75" x14ac:dyDescent="0.25">
      <c r="A10" s="186"/>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9"/>
      <c r="AB10" s="9"/>
    </row>
    <row r="11" spans="1:28" x14ac:dyDescent="0.25">
      <c r="A11" s="187" t="str">
        <f>'1. паспорт местоположение'!A12:C12</f>
        <v>P_0067</v>
      </c>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6"/>
      <c r="AB11" s="6"/>
    </row>
    <row r="12" spans="1:28" ht="15.75" x14ac:dyDescent="0.25">
      <c r="A12" s="183" t="s">
        <v>6</v>
      </c>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c r="AA12" s="4"/>
      <c r="AB12" s="4"/>
    </row>
    <row r="13" spans="1:28" ht="18.75" x14ac:dyDescent="0.25">
      <c r="A13" s="192"/>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8"/>
      <c r="AB13" s="8"/>
    </row>
    <row r="14" spans="1:28" x14ac:dyDescent="0.25">
      <c r="A14" s="187" t="str">
        <f>'1. паспорт местоположение'!A15:C15</f>
        <v>Реконструкция оборудования ЗТП-33 с заменой силовых трансформаторов (замена  двух ТМГ 200 кВА и 320 кВА на ТМГ  6/0,4/400 кВА 2 шт.) г.о. Новокуйбышевск Самарская область</v>
      </c>
      <c r="B14" s="187"/>
      <c r="C14" s="187"/>
      <c r="D14" s="187"/>
      <c r="E14" s="187"/>
      <c r="F14" s="187"/>
      <c r="G14" s="187"/>
      <c r="H14" s="187"/>
      <c r="I14" s="187"/>
      <c r="J14" s="187"/>
      <c r="K14" s="187"/>
      <c r="L14" s="187"/>
      <c r="M14" s="187"/>
      <c r="N14" s="187"/>
      <c r="O14" s="187"/>
      <c r="P14" s="187"/>
      <c r="Q14" s="187"/>
      <c r="R14" s="187"/>
      <c r="S14" s="187"/>
      <c r="T14" s="187"/>
      <c r="U14" s="187"/>
      <c r="V14" s="187"/>
      <c r="W14" s="187"/>
      <c r="X14" s="187"/>
      <c r="Y14" s="187"/>
      <c r="Z14" s="187"/>
      <c r="AA14" s="6"/>
      <c r="AB14" s="6"/>
    </row>
    <row r="15" spans="1:28" ht="15.75" x14ac:dyDescent="0.25">
      <c r="A15" s="183" t="s">
        <v>5</v>
      </c>
      <c r="B15" s="183"/>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4"/>
      <c r="AB15" s="4"/>
    </row>
    <row r="16" spans="1:28" x14ac:dyDescent="0.25">
      <c r="A16" s="213"/>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14"/>
      <c r="AB16" s="14"/>
    </row>
    <row r="17" spans="1:28" x14ac:dyDescent="0.25">
      <c r="A17" s="213"/>
      <c r="B17" s="213"/>
      <c r="C17" s="213"/>
      <c r="D17" s="213"/>
      <c r="E17" s="213"/>
      <c r="F17" s="213"/>
      <c r="G17" s="213"/>
      <c r="H17" s="213"/>
      <c r="I17" s="213"/>
      <c r="J17" s="213"/>
      <c r="K17" s="213"/>
      <c r="L17" s="213"/>
      <c r="M17" s="213"/>
      <c r="N17" s="213"/>
      <c r="O17" s="213"/>
      <c r="P17" s="213"/>
      <c r="Q17" s="213"/>
      <c r="R17" s="213"/>
      <c r="S17" s="213"/>
      <c r="T17" s="213"/>
      <c r="U17" s="213"/>
      <c r="V17" s="213"/>
      <c r="W17" s="213"/>
      <c r="X17" s="213"/>
      <c r="Y17" s="213"/>
      <c r="Z17" s="213"/>
      <c r="AA17" s="14"/>
      <c r="AB17" s="14"/>
    </row>
    <row r="18" spans="1:28" x14ac:dyDescent="0.25">
      <c r="A18" s="213"/>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14"/>
      <c r="AB18" s="14"/>
    </row>
    <row r="19" spans="1:28" x14ac:dyDescent="0.25">
      <c r="A19" s="213"/>
      <c r="B19" s="213"/>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3"/>
      <c r="AA19" s="14"/>
      <c r="AB19" s="14"/>
    </row>
    <row r="20" spans="1:28" x14ac:dyDescent="0.25">
      <c r="A20" s="213"/>
      <c r="B20" s="213"/>
      <c r="C20" s="213"/>
      <c r="D20" s="213"/>
      <c r="E20" s="213"/>
      <c r="F20" s="213"/>
      <c r="G20" s="213"/>
      <c r="H20" s="213"/>
      <c r="I20" s="213"/>
      <c r="J20" s="213"/>
      <c r="K20" s="213"/>
      <c r="L20" s="213"/>
      <c r="M20" s="213"/>
      <c r="N20" s="213"/>
      <c r="O20" s="213"/>
      <c r="P20" s="213"/>
      <c r="Q20" s="213"/>
      <c r="R20" s="213"/>
      <c r="S20" s="213"/>
      <c r="T20" s="213"/>
      <c r="U20" s="213"/>
      <c r="V20" s="213"/>
      <c r="W20" s="213"/>
      <c r="X20" s="213"/>
      <c r="Y20" s="213"/>
      <c r="Z20" s="213"/>
      <c r="AA20" s="14"/>
      <c r="AB20" s="14"/>
    </row>
    <row r="21" spans="1:28" x14ac:dyDescent="0.25">
      <c r="A21" s="213"/>
      <c r="B21" s="213"/>
      <c r="C21" s="213"/>
      <c r="D21" s="213"/>
      <c r="E21" s="213"/>
      <c r="F21" s="213"/>
      <c r="G21" s="213"/>
      <c r="H21" s="213"/>
      <c r="I21" s="213"/>
      <c r="J21" s="213"/>
      <c r="K21" s="213"/>
      <c r="L21" s="213"/>
      <c r="M21" s="213"/>
      <c r="N21" s="213"/>
      <c r="O21" s="213"/>
      <c r="P21" s="213"/>
      <c r="Q21" s="213"/>
      <c r="R21" s="213"/>
      <c r="S21" s="213"/>
      <c r="T21" s="213"/>
      <c r="U21" s="213"/>
      <c r="V21" s="213"/>
      <c r="W21" s="213"/>
      <c r="X21" s="213"/>
      <c r="Y21" s="213"/>
      <c r="Z21" s="213"/>
      <c r="AA21" s="14"/>
      <c r="AB21" s="14"/>
    </row>
    <row r="22" spans="1:28" x14ac:dyDescent="0.25">
      <c r="A22" s="214" t="s">
        <v>461</v>
      </c>
      <c r="B22" s="214"/>
      <c r="C22" s="214"/>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96"/>
      <c r="AB22" s="96"/>
    </row>
    <row r="23" spans="1:28" ht="32.25" customHeight="1" x14ac:dyDescent="0.25">
      <c r="A23" s="216" t="s">
        <v>321</v>
      </c>
      <c r="B23" s="217"/>
      <c r="C23" s="217"/>
      <c r="D23" s="217"/>
      <c r="E23" s="217"/>
      <c r="F23" s="217"/>
      <c r="G23" s="217"/>
      <c r="H23" s="217"/>
      <c r="I23" s="217"/>
      <c r="J23" s="217"/>
      <c r="K23" s="217"/>
      <c r="L23" s="218"/>
      <c r="M23" s="215" t="s">
        <v>322</v>
      </c>
      <c r="N23" s="215"/>
      <c r="O23" s="215"/>
      <c r="P23" s="215"/>
      <c r="Q23" s="215"/>
      <c r="R23" s="215"/>
      <c r="S23" s="215"/>
      <c r="T23" s="215"/>
      <c r="U23" s="215"/>
      <c r="V23" s="215"/>
      <c r="W23" s="215"/>
      <c r="X23" s="215"/>
      <c r="Y23" s="215"/>
      <c r="Z23" s="215"/>
    </row>
    <row r="24" spans="1:28" ht="151.5" customHeight="1" x14ac:dyDescent="0.25">
      <c r="A24" s="45" t="s">
        <v>227</v>
      </c>
      <c r="B24" s="46" t="s">
        <v>234</v>
      </c>
      <c r="C24" s="45" t="s">
        <v>315</v>
      </c>
      <c r="D24" s="45" t="s">
        <v>228</v>
      </c>
      <c r="E24" s="45" t="s">
        <v>316</v>
      </c>
      <c r="F24" s="45" t="s">
        <v>318</v>
      </c>
      <c r="G24" s="45" t="s">
        <v>317</v>
      </c>
      <c r="H24" s="45" t="s">
        <v>229</v>
      </c>
      <c r="I24" s="45" t="s">
        <v>319</v>
      </c>
      <c r="J24" s="45" t="s">
        <v>235</v>
      </c>
      <c r="K24" s="46" t="s">
        <v>233</v>
      </c>
      <c r="L24" s="46" t="s">
        <v>230</v>
      </c>
      <c r="M24" s="47" t="s">
        <v>242</v>
      </c>
      <c r="N24" s="46" t="s">
        <v>472</v>
      </c>
      <c r="O24" s="45" t="s">
        <v>240</v>
      </c>
      <c r="P24" s="45" t="s">
        <v>241</v>
      </c>
      <c r="Q24" s="45" t="s">
        <v>239</v>
      </c>
      <c r="R24" s="45" t="s">
        <v>229</v>
      </c>
      <c r="S24" s="45" t="s">
        <v>238</v>
      </c>
      <c r="T24" s="45" t="s">
        <v>237</v>
      </c>
      <c r="U24" s="45" t="s">
        <v>314</v>
      </c>
      <c r="V24" s="45" t="s">
        <v>239</v>
      </c>
      <c r="W24" s="51" t="s">
        <v>232</v>
      </c>
      <c r="X24" s="51" t="s">
        <v>244</v>
      </c>
      <c r="Y24" s="51" t="s">
        <v>245</v>
      </c>
      <c r="Z24" s="53" t="s">
        <v>243</v>
      </c>
    </row>
    <row r="25" spans="1:28" ht="16.5" customHeight="1" x14ac:dyDescent="0.25">
      <c r="A25" s="45">
        <v>1</v>
      </c>
      <c r="B25" s="46">
        <v>2</v>
      </c>
      <c r="C25" s="45">
        <v>3</v>
      </c>
      <c r="D25" s="46">
        <v>4</v>
      </c>
      <c r="E25" s="45">
        <v>5</v>
      </c>
      <c r="F25" s="46">
        <v>6</v>
      </c>
      <c r="G25" s="45">
        <v>7</v>
      </c>
      <c r="H25" s="46">
        <v>8</v>
      </c>
      <c r="I25" s="45">
        <v>9</v>
      </c>
      <c r="J25" s="46">
        <v>10</v>
      </c>
      <c r="K25" s="45">
        <v>11</v>
      </c>
      <c r="L25" s="46">
        <v>12</v>
      </c>
      <c r="M25" s="45">
        <v>13</v>
      </c>
      <c r="N25" s="46">
        <v>14</v>
      </c>
      <c r="O25" s="45">
        <v>15</v>
      </c>
      <c r="P25" s="46">
        <v>16</v>
      </c>
      <c r="Q25" s="45">
        <v>17</v>
      </c>
      <c r="R25" s="46">
        <v>18</v>
      </c>
      <c r="S25" s="45">
        <v>19</v>
      </c>
      <c r="T25" s="46">
        <v>20</v>
      </c>
      <c r="U25" s="45">
        <v>21</v>
      </c>
      <c r="V25" s="46">
        <v>22</v>
      </c>
      <c r="W25" s="45">
        <v>23</v>
      </c>
      <c r="X25" s="46">
        <v>24</v>
      </c>
      <c r="Y25" s="45">
        <v>25</v>
      </c>
      <c r="Z25" s="46">
        <v>26</v>
      </c>
    </row>
    <row r="26" spans="1:28" ht="45.75" customHeight="1" x14ac:dyDescent="0.25">
      <c r="A26" s="40"/>
      <c r="B26" s="40"/>
      <c r="C26" s="42"/>
      <c r="D26" s="42"/>
      <c r="E26" s="42"/>
      <c r="F26" s="42"/>
      <c r="G26" s="42"/>
      <c r="H26" s="42"/>
      <c r="I26" s="42"/>
      <c r="J26" s="42"/>
      <c r="K26" s="39"/>
      <c r="L26" s="42"/>
      <c r="M26" s="44"/>
      <c r="N26" s="39"/>
      <c r="O26" s="39"/>
      <c r="P26" s="39"/>
      <c r="Q26" s="39"/>
      <c r="R26" s="39"/>
      <c r="S26" s="39"/>
      <c r="T26" s="39"/>
      <c r="U26" s="39"/>
      <c r="V26" s="39"/>
      <c r="W26" s="39"/>
      <c r="X26" s="39"/>
      <c r="Y26" s="39"/>
      <c r="Z26" s="41"/>
    </row>
    <row r="27" spans="1:28" x14ac:dyDescent="0.25">
      <c r="A27" s="39"/>
      <c r="B27" s="39"/>
      <c r="C27" s="39"/>
      <c r="D27" s="39"/>
      <c r="E27" s="39"/>
      <c r="F27" s="42"/>
      <c r="G27" s="42"/>
      <c r="H27" s="39"/>
      <c r="I27" s="42"/>
      <c r="J27" s="42"/>
      <c r="K27" s="42"/>
      <c r="L27" s="39"/>
      <c r="M27" s="42"/>
      <c r="N27" s="39"/>
      <c r="O27" s="39"/>
      <c r="P27" s="39"/>
      <c r="Q27" s="39"/>
      <c r="R27" s="39"/>
      <c r="S27" s="39"/>
      <c r="T27" s="39"/>
      <c r="U27" s="39"/>
      <c r="V27" s="39"/>
      <c r="W27" s="39"/>
      <c r="X27" s="39"/>
      <c r="Y27" s="39"/>
      <c r="Z27" s="39"/>
    </row>
    <row r="28" spans="1:28" x14ac:dyDescent="0.25">
      <c r="A28" s="39"/>
      <c r="B28" s="39"/>
      <c r="C28" s="39"/>
      <c r="D28" s="39"/>
      <c r="E28" s="39"/>
      <c r="F28" s="42"/>
      <c r="G28" s="42"/>
      <c r="H28" s="39"/>
      <c r="I28" s="42"/>
      <c r="J28" s="42"/>
      <c r="K28" s="42"/>
      <c r="L28" s="43"/>
      <c r="M28" s="42"/>
      <c r="N28" s="42"/>
      <c r="O28" s="42"/>
      <c r="P28" s="42"/>
      <c r="Q28" s="42"/>
      <c r="R28" s="42"/>
      <c r="S28" s="42"/>
      <c r="T28" s="42"/>
      <c r="U28" s="42"/>
      <c r="V28" s="42"/>
      <c r="W28" s="42"/>
      <c r="X28" s="42"/>
      <c r="Y28" s="42"/>
      <c r="Z28" s="42"/>
    </row>
    <row r="29" spans="1:28" x14ac:dyDescent="0.25">
      <c r="A29" s="39"/>
      <c r="B29" s="39"/>
      <c r="C29" s="39"/>
      <c r="D29" s="39"/>
      <c r="E29" s="39"/>
      <c r="F29" s="42"/>
      <c r="G29" s="42"/>
      <c r="H29" s="39"/>
      <c r="I29" s="42"/>
      <c r="J29" s="42"/>
      <c r="K29" s="42"/>
      <c r="L29" s="43"/>
      <c r="M29" s="39"/>
      <c r="N29" s="39"/>
      <c r="O29" s="39"/>
      <c r="P29" s="39"/>
      <c r="Q29" s="39"/>
      <c r="R29" s="39"/>
      <c r="S29" s="39"/>
      <c r="T29" s="39"/>
      <c r="U29" s="39"/>
      <c r="V29" s="39"/>
      <c r="W29" s="39"/>
      <c r="X29" s="39"/>
      <c r="Y29" s="39"/>
      <c r="Z29" s="39"/>
    </row>
    <row r="30" spans="1:28" x14ac:dyDescent="0.25">
      <c r="A30" s="39"/>
      <c r="B30" s="39"/>
      <c r="C30" s="39"/>
      <c r="D30" s="39"/>
      <c r="E30" s="39"/>
      <c r="F30" s="42"/>
      <c r="G30" s="42"/>
      <c r="H30" s="39"/>
      <c r="I30" s="42"/>
      <c r="J30" s="42"/>
      <c r="K30" s="42"/>
      <c r="L30" s="43"/>
      <c r="M30" s="39"/>
      <c r="N30" s="39"/>
      <c r="O30" s="39"/>
      <c r="P30" s="39"/>
      <c r="Q30" s="39"/>
      <c r="R30" s="39"/>
      <c r="S30" s="39"/>
      <c r="T30" s="39"/>
      <c r="U30" s="39"/>
      <c r="V30" s="39"/>
      <c r="W30" s="39"/>
      <c r="X30" s="39"/>
      <c r="Y30" s="39"/>
      <c r="Z30" s="39"/>
    </row>
    <row r="31" spans="1:28" x14ac:dyDescent="0.25">
      <c r="A31" s="39"/>
      <c r="B31" s="39"/>
      <c r="C31" s="39"/>
      <c r="D31" s="39"/>
      <c r="E31" s="39"/>
      <c r="F31" s="39"/>
      <c r="G31" s="39"/>
      <c r="H31" s="39"/>
      <c r="I31" s="39"/>
      <c r="J31" s="39"/>
      <c r="K31" s="39"/>
      <c r="L31" s="43"/>
      <c r="M31" s="39"/>
      <c r="N31" s="39"/>
      <c r="O31" s="39"/>
      <c r="P31" s="39"/>
      <c r="Q31" s="39"/>
      <c r="R31" s="39"/>
      <c r="S31" s="39"/>
      <c r="T31" s="39"/>
      <c r="U31" s="39"/>
      <c r="V31" s="39"/>
      <c r="W31" s="39"/>
      <c r="X31" s="39"/>
      <c r="Y31" s="39"/>
      <c r="Z31" s="39"/>
    </row>
    <row r="32" spans="1:28" x14ac:dyDescent="0.25">
      <c r="A32" s="40"/>
      <c r="B32" s="40"/>
      <c r="C32" s="42"/>
      <c r="D32" s="42"/>
      <c r="E32" s="42"/>
      <c r="F32" s="42"/>
      <c r="G32" s="42"/>
      <c r="H32" s="42"/>
      <c r="I32" s="42"/>
      <c r="J32" s="42"/>
      <c r="K32" s="39"/>
      <c r="L32" s="39"/>
      <c r="M32" s="39"/>
      <c r="N32" s="39"/>
      <c r="O32" s="39"/>
      <c r="P32" s="39"/>
      <c r="Q32" s="39"/>
      <c r="R32" s="39"/>
      <c r="S32" s="39"/>
      <c r="T32" s="39"/>
      <c r="U32" s="39"/>
      <c r="V32" s="39"/>
      <c r="W32" s="39"/>
      <c r="X32" s="39"/>
      <c r="Y32" s="39"/>
      <c r="Z32" s="39"/>
    </row>
    <row r="33" spans="1:26" x14ac:dyDescent="0.25">
      <c r="A33" s="39"/>
      <c r="B33" s="39"/>
      <c r="C33" s="39"/>
      <c r="D33" s="39"/>
      <c r="E33" s="39"/>
      <c r="F33" s="39"/>
      <c r="G33" s="39"/>
      <c r="H33" s="39"/>
      <c r="I33" s="39"/>
      <c r="J33" s="39"/>
      <c r="K33" s="39"/>
      <c r="L33" s="39"/>
      <c r="M33" s="39"/>
      <c r="N33" s="39"/>
      <c r="O33" s="39"/>
      <c r="P33" s="39"/>
      <c r="Q33" s="39"/>
      <c r="R33" s="39"/>
      <c r="S33" s="39"/>
      <c r="T33" s="39"/>
      <c r="U33" s="39"/>
      <c r="V33" s="39"/>
      <c r="W33" s="39"/>
      <c r="X33" s="39"/>
      <c r="Y33" s="39"/>
      <c r="Z33" s="39"/>
    </row>
    <row r="37" spans="1:26" x14ac:dyDescent="0.25">
      <c r="A37" s="52"/>
    </row>
  </sheetData>
  <customSheetViews>
    <customSheetView guid="{B2156467-DABD-4AFC-BC18-E275263FEE82}" scale="80" showPageBreaks="1" fitToPage="1" printArea="1" view="pageBreakPreview">
      <selection activeCell="A15" sqref="A15:Z15"/>
      <pageMargins left="0.7" right="0.7" top="0.75" bottom="0.75" header="0.3" footer="0.3"/>
      <pageSetup paperSize="8" scale="40" orientation="landscape" r:id="rId1"/>
    </customSheetView>
    <customSheetView guid="{DE20B92D-B76C-4570-8CA1-DE4EE8DD0822}" scale="80" showPageBreaks="1" fitToPage="1" printArea="1" view="pageBreakPreview">
      <selection activeCell="A15" sqref="A15:Z15"/>
      <pageMargins left="0.7" right="0.7" top="0.75" bottom="0.75" header="0.3" footer="0.3"/>
      <pageSetup paperSize="8" scale="27" orientation="landscape" r:id="rId2"/>
    </customSheetView>
    <customSheetView guid="{82706164-65D5-46C6-A482-3CEC2F6F0B86}" scale="80" showPageBreaks="1" fitToPage="1" printArea="1" view="pageBreakPreview">
      <selection activeCell="A15" sqref="A15:Z15"/>
      <pageMargins left="0.7" right="0.7" top="0.75" bottom="0.75" header="0.3" footer="0.3"/>
      <pageSetup paperSize="8" scale="27" orientation="landscape" r:id="rId3"/>
    </customSheetView>
    <customSheetView guid="{222FB211-2350-420C-BFE4-9DA8C9194F22}" scale="80" showPageBreaks="1" fitToPage="1" printArea="1" view="pageBreakPreview">
      <selection activeCell="A15" sqref="A15:Z15"/>
      <pageMargins left="0.7" right="0.7" top="0.75" bottom="0.75" header="0.3" footer="0.3"/>
      <pageSetup paperSize="8" scale="27" orientation="landscape" r:id="rId4"/>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5" zoomScaleSheetLayoutView="85" workbookViewId="0">
      <selection activeCell="L20" sqref="L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3" t="s">
        <v>67</v>
      </c>
    </row>
    <row r="2" spans="1:28" s="7" customFormat="1" ht="18.75" customHeight="1" x14ac:dyDescent="0.3">
      <c r="A2" s="13"/>
      <c r="B2" s="13"/>
      <c r="O2" s="11" t="s">
        <v>9</v>
      </c>
    </row>
    <row r="3" spans="1:28" s="7" customFormat="1" ht="18.75" x14ac:dyDescent="0.3">
      <c r="A3" s="12"/>
      <c r="B3" s="12"/>
      <c r="O3" s="11" t="s">
        <v>484</v>
      </c>
    </row>
    <row r="4" spans="1:28" s="7" customFormat="1" ht="18.75" x14ac:dyDescent="0.3">
      <c r="A4" s="12"/>
      <c r="B4" s="12"/>
      <c r="L4" s="11"/>
    </row>
    <row r="5" spans="1:28" s="7" customFormat="1" ht="15.75" x14ac:dyDescent="0.2">
      <c r="A5" s="182" t="str">
        <f>'1. паспорт местоположение'!A5:C5</f>
        <v>Год раскрытия информации: 2025 год</v>
      </c>
      <c r="B5" s="182"/>
      <c r="C5" s="182"/>
      <c r="D5" s="182"/>
      <c r="E5" s="182"/>
      <c r="F5" s="182"/>
      <c r="G5" s="182"/>
      <c r="H5" s="182"/>
      <c r="I5" s="182"/>
      <c r="J5" s="182"/>
      <c r="K5" s="182"/>
      <c r="L5" s="182"/>
      <c r="M5" s="182"/>
      <c r="N5" s="182"/>
      <c r="O5" s="182"/>
      <c r="P5" s="95"/>
      <c r="Q5" s="95"/>
      <c r="R5" s="95"/>
      <c r="S5" s="95"/>
      <c r="T5" s="95"/>
      <c r="U5" s="95"/>
      <c r="V5" s="95"/>
      <c r="W5" s="95"/>
      <c r="X5" s="95"/>
      <c r="Y5" s="95"/>
      <c r="Z5" s="95"/>
      <c r="AA5" s="95"/>
      <c r="AB5" s="95"/>
    </row>
    <row r="6" spans="1:28" s="7" customFormat="1" ht="18.75" x14ac:dyDescent="0.3">
      <c r="A6" s="12"/>
      <c r="B6" s="12"/>
      <c r="L6" s="11"/>
    </row>
    <row r="7" spans="1:28" s="7" customFormat="1" ht="18.75" x14ac:dyDescent="0.2">
      <c r="A7" s="186" t="s">
        <v>8</v>
      </c>
      <c r="B7" s="186"/>
      <c r="C7" s="186"/>
      <c r="D7" s="186"/>
      <c r="E7" s="186"/>
      <c r="F7" s="186"/>
      <c r="G7" s="186"/>
      <c r="H7" s="186"/>
      <c r="I7" s="186"/>
      <c r="J7" s="186"/>
      <c r="K7" s="186"/>
      <c r="L7" s="186"/>
      <c r="M7" s="186"/>
      <c r="N7" s="186"/>
      <c r="O7" s="186"/>
      <c r="P7" s="9"/>
      <c r="Q7" s="9"/>
      <c r="R7" s="9"/>
      <c r="S7" s="9"/>
      <c r="T7" s="9"/>
      <c r="U7" s="9"/>
      <c r="V7" s="9"/>
      <c r="W7" s="9"/>
      <c r="X7" s="9"/>
      <c r="Y7" s="9"/>
      <c r="Z7" s="9"/>
    </row>
    <row r="8" spans="1:28" s="7" customFormat="1" ht="18.75" x14ac:dyDescent="0.2">
      <c r="A8" s="186"/>
      <c r="B8" s="186"/>
      <c r="C8" s="186"/>
      <c r="D8" s="186"/>
      <c r="E8" s="186"/>
      <c r="F8" s="186"/>
      <c r="G8" s="186"/>
      <c r="H8" s="186"/>
      <c r="I8" s="186"/>
      <c r="J8" s="186"/>
      <c r="K8" s="186"/>
      <c r="L8" s="186"/>
      <c r="M8" s="186"/>
      <c r="N8" s="186"/>
      <c r="O8" s="186"/>
      <c r="P8" s="9"/>
      <c r="Q8" s="9"/>
      <c r="R8" s="9"/>
      <c r="S8" s="9"/>
      <c r="T8" s="9"/>
      <c r="U8" s="9"/>
      <c r="V8" s="9"/>
      <c r="W8" s="9"/>
      <c r="X8" s="9"/>
      <c r="Y8" s="9"/>
      <c r="Z8" s="9"/>
    </row>
    <row r="9" spans="1:28" s="7" customFormat="1" ht="18.75" x14ac:dyDescent="0.2">
      <c r="A9" s="187" t="str">
        <f>'1. паспорт местоположение'!A9:C9</f>
        <v>АО"ССК"</v>
      </c>
      <c r="B9" s="187"/>
      <c r="C9" s="187"/>
      <c r="D9" s="187"/>
      <c r="E9" s="187"/>
      <c r="F9" s="187"/>
      <c r="G9" s="187"/>
      <c r="H9" s="187"/>
      <c r="I9" s="187"/>
      <c r="J9" s="187"/>
      <c r="K9" s="187"/>
      <c r="L9" s="187"/>
      <c r="M9" s="187"/>
      <c r="N9" s="187"/>
      <c r="O9" s="187"/>
      <c r="P9" s="9"/>
      <c r="Q9" s="9"/>
      <c r="R9" s="9"/>
      <c r="S9" s="9"/>
      <c r="T9" s="9"/>
      <c r="U9" s="9"/>
      <c r="V9" s="9"/>
      <c r="W9" s="9"/>
      <c r="X9" s="9"/>
      <c r="Y9" s="9"/>
      <c r="Z9" s="9"/>
    </row>
    <row r="10" spans="1:28" s="7" customFormat="1" ht="18.75" x14ac:dyDescent="0.2">
      <c r="A10" s="183" t="s">
        <v>7</v>
      </c>
      <c r="B10" s="183"/>
      <c r="C10" s="183"/>
      <c r="D10" s="183"/>
      <c r="E10" s="183"/>
      <c r="F10" s="183"/>
      <c r="G10" s="183"/>
      <c r="H10" s="183"/>
      <c r="I10" s="183"/>
      <c r="J10" s="183"/>
      <c r="K10" s="183"/>
      <c r="L10" s="183"/>
      <c r="M10" s="183"/>
      <c r="N10" s="183"/>
      <c r="O10" s="183"/>
      <c r="P10" s="9"/>
      <c r="Q10" s="9"/>
      <c r="R10" s="9"/>
      <c r="S10" s="9"/>
      <c r="T10" s="9"/>
      <c r="U10" s="9"/>
      <c r="V10" s="9"/>
      <c r="W10" s="9"/>
      <c r="X10" s="9"/>
      <c r="Y10" s="9"/>
      <c r="Z10" s="9"/>
    </row>
    <row r="11" spans="1:28" s="7" customFormat="1" ht="18.75" x14ac:dyDescent="0.2">
      <c r="A11" s="186"/>
      <c r="B11" s="186"/>
      <c r="C11" s="186"/>
      <c r="D11" s="186"/>
      <c r="E11" s="186"/>
      <c r="F11" s="186"/>
      <c r="G11" s="186"/>
      <c r="H11" s="186"/>
      <c r="I11" s="186"/>
      <c r="J11" s="186"/>
      <c r="K11" s="186"/>
      <c r="L11" s="186"/>
      <c r="M11" s="186"/>
      <c r="N11" s="186"/>
      <c r="O11" s="186"/>
      <c r="P11" s="9"/>
      <c r="Q11" s="9"/>
      <c r="R11" s="9"/>
      <c r="S11" s="9"/>
      <c r="T11" s="9"/>
      <c r="U11" s="9"/>
      <c r="V11" s="9"/>
      <c r="W11" s="9"/>
      <c r="X11" s="9"/>
      <c r="Y11" s="9"/>
      <c r="Z11" s="9"/>
    </row>
    <row r="12" spans="1:28" s="7" customFormat="1" ht="18.75" x14ac:dyDescent="0.2">
      <c r="A12" s="187" t="str">
        <f>'1. паспорт местоположение'!A12:C12</f>
        <v>P_0067</v>
      </c>
      <c r="B12" s="187"/>
      <c r="C12" s="187"/>
      <c r="D12" s="187"/>
      <c r="E12" s="187"/>
      <c r="F12" s="187"/>
      <c r="G12" s="187"/>
      <c r="H12" s="187"/>
      <c r="I12" s="187"/>
      <c r="J12" s="187"/>
      <c r="K12" s="187"/>
      <c r="L12" s="187"/>
      <c r="M12" s="187"/>
      <c r="N12" s="187"/>
      <c r="O12" s="187"/>
      <c r="P12" s="9"/>
      <c r="Q12" s="9"/>
      <c r="R12" s="9"/>
      <c r="S12" s="9"/>
      <c r="T12" s="9"/>
      <c r="U12" s="9"/>
      <c r="V12" s="9"/>
      <c r="W12" s="9"/>
      <c r="X12" s="9"/>
      <c r="Y12" s="9"/>
      <c r="Z12" s="9"/>
    </row>
    <row r="13" spans="1:28" s="7" customFormat="1" ht="18.75" x14ac:dyDescent="0.2">
      <c r="A13" s="183" t="s">
        <v>6</v>
      </c>
      <c r="B13" s="183"/>
      <c r="C13" s="183"/>
      <c r="D13" s="183"/>
      <c r="E13" s="183"/>
      <c r="F13" s="183"/>
      <c r="G13" s="183"/>
      <c r="H13" s="183"/>
      <c r="I13" s="183"/>
      <c r="J13" s="183"/>
      <c r="K13" s="183"/>
      <c r="L13" s="183"/>
      <c r="M13" s="183"/>
      <c r="N13" s="183"/>
      <c r="O13" s="183"/>
      <c r="P13" s="9"/>
      <c r="Q13" s="9"/>
      <c r="R13" s="9"/>
      <c r="S13" s="9"/>
      <c r="T13" s="9"/>
      <c r="U13" s="9"/>
      <c r="V13" s="9"/>
      <c r="W13" s="9"/>
      <c r="X13" s="9"/>
      <c r="Y13" s="9"/>
      <c r="Z13" s="9"/>
    </row>
    <row r="14" spans="1:28" s="7" customFormat="1" ht="15.75" customHeight="1" x14ac:dyDescent="0.2">
      <c r="A14" s="192"/>
      <c r="B14" s="192"/>
      <c r="C14" s="192"/>
      <c r="D14" s="192"/>
      <c r="E14" s="192"/>
      <c r="F14" s="192"/>
      <c r="G14" s="192"/>
      <c r="H14" s="192"/>
      <c r="I14" s="192"/>
      <c r="J14" s="192"/>
      <c r="K14" s="192"/>
      <c r="L14" s="192"/>
      <c r="M14" s="192"/>
      <c r="N14" s="192"/>
      <c r="O14" s="192"/>
      <c r="P14" s="3"/>
      <c r="Q14" s="3"/>
      <c r="R14" s="3"/>
      <c r="S14" s="3"/>
      <c r="T14" s="3"/>
      <c r="U14" s="3"/>
      <c r="V14" s="3"/>
      <c r="W14" s="3"/>
      <c r="X14" s="3"/>
      <c r="Y14" s="3"/>
      <c r="Z14" s="3"/>
    </row>
    <row r="15" spans="1:28" s="2" customFormat="1" ht="12" x14ac:dyDescent="0.2">
      <c r="A15" s="187" t="str">
        <f>'1. паспорт местоположение'!A15:C15</f>
        <v>Реконструкция оборудования ЗТП-33 с заменой силовых трансформаторов (замена  двух ТМГ 200 кВА и 320 кВА на ТМГ  6/0,4/400 кВА 2 шт.) г.о. Новокуйбышевск Самарская область</v>
      </c>
      <c r="B15" s="187"/>
      <c r="C15" s="187"/>
      <c r="D15" s="187"/>
      <c r="E15" s="187"/>
      <c r="F15" s="187"/>
      <c r="G15" s="187"/>
      <c r="H15" s="187"/>
      <c r="I15" s="187"/>
      <c r="J15" s="187"/>
      <c r="K15" s="187"/>
      <c r="L15" s="187"/>
      <c r="M15" s="187"/>
      <c r="N15" s="187"/>
      <c r="O15" s="187"/>
      <c r="P15" s="6"/>
      <c r="Q15" s="6"/>
      <c r="R15" s="6"/>
      <c r="S15" s="6"/>
      <c r="T15" s="6"/>
      <c r="U15" s="6"/>
      <c r="V15" s="6"/>
      <c r="W15" s="6"/>
      <c r="X15" s="6"/>
      <c r="Y15" s="6"/>
      <c r="Z15" s="6"/>
    </row>
    <row r="16" spans="1:28" s="2" customFormat="1" ht="15" customHeight="1" x14ac:dyDescent="0.2">
      <c r="A16" s="183" t="s">
        <v>5</v>
      </c>
      <c r="B16" s="183"/>
      <c r="C16" s="183"/>
      <c r="D16" s="183"/>
      <c r="E16" s="183"/>
      <c r="F16" s="183"/>
      <c r="G16" s="183"/>
      <c r="H16" s="183"/>
      <c r="I16" s="183"/>
      <c r="J16" s="183"/>
      <c r="K16" s="183"/>
      <c r="L16" s="183"/>
      <c r="M16" s="183"/>
      <c r="N16" s="183"/>
      <c r="O16" s="183"/>
      <c r="P16" s="4"/>
      <c r="Q16" s="4"/>
      <c r="R16" s="4"/>
      <c r="S16" s="4"/>
      <c r="T16" s="4"/>
      <c r="U16" s="4"/>
      <c r="V16" s="4"/>
      <c r="W16" s="4"/>
      <c r="X16" s="4"/>
      <c r="Y16" s="4"/>
      <c r="Z16" s="4"/>
    </row>
    <row r="17" spans="1:26" s="2" customFormat="1" ht="15" customHeight="1" x14ac:dyDescent="0.2">
      <c r="A17" s="192"/>
      <c r="B17" s="192"/>
      <c r="C17" s="192"/>
      <c r="D17" s="192"/>
      <c r="E17" s="192"/>
      <c r="F17" s="192"/>
      <c r="G17" s="192"/>
      <c r="H17" s="192"/>
      <c r="I17" s="192"/>
      <c r="J17" s="192"/>
      <c r="K17" s="192"/>
      <c r="L17" s="192"/>
      <c r="M17" s="192"/>
      <c r="N17" s="192"/>
      <c r="O17" s="192"/>
      <c r="P17" s="3"/>
      <c r="Q17" s="3"/>
      <c r="R17" s="3"/>
      <c r="S17" s="3"/>
      <c r="T17" s="3"/>
      <c r="U17" s="3"/>
      <c r="V17" s="3"/>
      <c r="W17" s="3"/>
    </row>
    <row r="18" spans="1:26" s="2" customFormat="1" ht="91.5" customHeight="1" x14ac:dyDescent="0.2">
      <c r="A18" s="222" t="s">
        <v>439</v>
      </c>
      <c r="B18" s="222"/>
      <c r="C18" s="222"/>
      <c r="D18" s="222"/>
      <c r="E18" s="222"/>
      <c r="F18" s="222"/>
      <c r="G18" s="222"/>
      <c r="H18" s="222"/>
      <c r="I18" s="222"/>
      <c r="J18" s="222"/>
      <c r="K18" s="222"/>
      <c r="L18" s="222"/>
      <c r="M18" s="222"/>
      <c r="N18" s="222"/>
      <c r="O18" s="222"/>
      <c r="P18" s="5"/>
      <c r="Q18" s="5"/>
      <c r="R18" s="5"/>
      <c r="S18" s="5"/>
      <c r="T18" s="5"/>
      <c r="U18" s="5"/>
      <c r="V18" s="5"/>
      <c r="W18" s="5"/>
      <c r="X18" s="5"/>
      <c r="Y18" s="5"/>
      <c r="Z18" s="5"/>
    </row>
    <row r="19" spans="1:26" s="2" customFormat="1" ht="78" customHeight="1" x14ac:dyDescent="0.2">
      <c r="A19" s="194" t="s">
        <v>4</v>
      </c>
      <c r="B19" s="194" t="s">
        <v>86</v>
      </c>
      <c r="C19" s="194" t="s">
        <v>85</v>
      </c>
      <c r="D19" s="194" t="s">
        <v>74</v>
      </c>
      <c r="E19" s="219" t="s">
        <v>84</v>
      </c>
      <c r="F19" s="220"/>
      <c r="G19" s="220"/>
      <c r="H19" s="220"/>
      <c r="I19" s="221"/>
      <c r="J19" s="194" t="s">
        <v>83</v>
      </c>
      <c r="K19" s="194"/>
      <c r="L19" s="194"/>
      <c r="M19" s="194"/>
      <c r="N19" s="194"/>
      <c r="O19" s="194"/>
      <c r="P19" s="3"/>
      <c r="Q19" s="3"/>
      <c r="R19" s="3"/>
      <c r="S19" s="3"/>
      <c r="T19" s="3"/>
      <c r="U19" s="3"/>
      <c r="V19" s="3"/>
      <c r="W19" s="3"/>
    </row>
    <row r="20" spans="1:26" s="2" customFormat="1" ht="51" customHeight="1" x14ac:dyDescent="0.2">
      <c r="A20" s="194"/>
      <c r="B20" s="194"/>
      <c r="C20" s="194"/>
      <c r="D20" s="194"/>
      <c r="E20" s="24" t="s">
        <v>82</v>
      </c>
      <c r="F20" s="24" t="s">
        <v>81</v>
      </c>
      <c r="G20" s="24" t="s">
        <v>80</v>
      </c>
      <c r="H20" s="24" t="s">
        <v>79</v>
      </c>
      <c r="I20" s="24" t="s">
        <v>78</v>
      </c>
      <c r="J20" s="24" t="s">
        <v>77</v>
      </c>
      <c r="K20" s="24" t="s">
        <v>3</v>
      </c>
      <c r="L20" s="29" t="s">
        <v>2</v>
      </c>
      <c r="M20" s="28" t="s">
        <v>225</v>
      </c>
      <c r="N20" s="28" t="s">
        <v>76</v>
      </c>
      <c r="O20" s="28" t="s">
        <v>75</v>
      </c>
      <c r="P20" s="3"/>
      <c r="Q20" s="3"/>
      <c r="R20" s="3"/>
      <c r="S20" s="3"/>
      <c r="T20" s="3"/>
      <c r="U20" s="3"/>
      <c r="V20" s="3"/>
      <c r="W20" s="3"/>
    </row>
    <row r="21" spans="1:26" s="2" customFormat="1" ht="16.5" customHeight="1" x14ac:dyDescent="0.2">
      <c r="A21" s="21">
        <v>1</v>
      </c>
      <c r="B21" s="22">
        <v>2</v>
      </c>
      <c r="C21" s="21">
        <v>3</v>
      </c>
      <c r="D21" s="22">
        <v>4</v>
      </c>
      <c r="E21" s="21">
        <v>5</v>
      </c>
      <c r="F21" s="22">
        <v>6</v>
      </c>
      <c r="G21" s="21">
        <v>7</v>
      </c>
      <c r="H21" s="22">
        <v>8</v>
      </c>
      <c r="I21" s="21">
        <v>9</v>
      </c>
      <c r="J21" s="22">
        <v>10</v>
      </c>
      <c r="K21" s="21">
        <v>11</v>
      </c>
      <c r="L21" s="22">
        <v>12</v>
      </c>
      <c r="M21" s="21">
        <v>13</v>
      </c>
      <c r="N21" s="22">
        <v>14</v>
      </c>
      <c r="O21" s="21">
        <v>15</v>
      </c>
      <c r="P21" s="3"/>
      <c r="Q21" s="3"/>
      <c r="R21" s="3"/>
      <c r="S21" s="3"/>
      <c r="T21" s="3"/>
      <c r="U21" s="3"/>
      <c r="V21" s="3"/>
      <c r="W21" s="3"/>
    </row>
    <row r="22" spans="1:26" s="2" customFormat="1" ht="33" customHeight="1" x14ac:dyDescent="0.2">
      <c r="A22" s="16" t="s">
        <v>474</v>
      </c>
      <c r="B22" s="16" t="s">
        <v>474</v>
      </c>
      <c r="C22" s="16" t="s">
        <v>474</v>
      </c>
      <c r="D22" s="16" t="s">
        <v>474</v>
      </c>
      <c r="E22" s="16" t="s">
        <v>474</v>
      </c>
      <c r="F22" s="16" t="s">
        <v>474</v>
      </c>
      <c r="G22" s="16" t="s">
        <v>474</v>
      </c>
      <c r="H22" s="16" t="s">
        <v>474</v>
      </c>
      <c r="I22" s="16" t="s">
        <v>474</v>
      </c>
      <c r="J22" s="16" t="s">
        <v>474</v>
      </c>
      <c r="K22" s="16" t="s">
        <v>474</v>
      </c>
      <c r="L22" s="16" t="s">
        <v>474</v>
      </c>
      <c r="M22" s="16" t="s">
        <v>474</v>
      </c>
      <c r="N22" s="16" t="s">
        <v>474</v>
      </c>
      <c r="O22" s="16" t="s">
        <v>474</v>
      </c>
      <c r="P22" s="3"/>
      <c r="Q22" s="3"/>
      <c r="R22" s="3"/>
      <c r="S22" s="3"/>
      <c r="T22" s="3"/>
      <c r="U22" s="3"/>
    </row>
  </sheetData>
  <customSheetViews>
    <customSheetView guid="{B2156467-DABD-4AFC-BC18-E275263FEE8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1"/>
    </customSheetView>
    <customSheetView guid="{DE20B92D-B76C-4570-8CA1-DE4EE8DD082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2"/>
    </customSheetView>
    <customSheetView guid="{82706164-65D5-46C6-A482-3CEC2F6F0B86}"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3"/>
    </customSheetView>
    <customSheetView guid="{222FB211-2350-420C-BFE4-9DA8C9194F2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4"/>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SheetLayoutView="100" workbookViewId="0">
      <selection activeCell="A15" sqref="A15:AR15"/>
    </sheetView>
  </sheetViews>
  <sheetFormatPr defaultColWidth="9.140625" defaultRowHeight="15" x14ac:dyDescent="0.25"/>
  <cols>
    <col min="1" max="3" width="9.140625" style="54"/>
    <col min="4" max="4" width="18.5703125" style="54" customWidth="1"/>
    <col min="5" max="12" width="9.140625" style="54" hidden="1" customWidth="1"/>
    <col min="13" max="13" width="4.7109375" style="54" hidden="1" customWidth="1"/>
    <col min="14" max="17" width="9.140625" style="54" hidden="1" customWidth="1"/>
    <col min="18" max="18" width="4.7109375" style="54" hidden="1" customWidth="1"/>
    <col min="19" max="36" width="9.140625" style="54" hidden="1" customWidth="1"/>
    <col min="37" max="37" width="9.140625" style="54"/>
    <col min="38" max="38" width="7.7109375" style="54" customWidth="1"/>
    <col min="39" max="39" width="3.140625" style="54" customWidth="1"/>
    <col min="40" max="40" width="13.5703125" style="54" customWidth="1"/>
    <col min="41" max="41" width="16.5703125" style="54" customWidth="1"/>
    <col min="42" max="42" width="15.7109375" style="54" customWidth="1"/>
    <col min="43" max="43" width="9.5703125" style="54" customWidth="1"/>
    <col min="44" max="44" width="8.5703125" style="54" customWidth="1"/>
    <col min="45" max="16384" width="9.140625" style="54"/>
  </cols>
  <sheetData>
    <row r="1" spans="1:44" s="7" customFormat="1" ht="18.75" customHeight="1" x14ac:dyDescent="0.2">
      <c r="A1" s="13"/>
      <c r="K1" s="23" t="s">
        <v>67</v>
      </c>
      <c r="AR1" s="23" t="s">
        <v>67</v>
      </c>
    </row>
    <row r="2" spans="1:44" s="7" customFormat="1" ht="18.75" customHeight="1" x14ac:dyDescent="0.3">
      <c r="A2" s="13"/>
      <c r="K2" s="11" t="s">
        <v>9</v>
      </c>
      <c r="AR2" s="11" t="s">
        <v>9</v>
      </c>
    </row>
    <row r="3" spans="1:44" s="7" customFormat="1" ht="18.75" x14ac:dyDescent="0.3">
      <c r="A3" s="12"/>
      <c r="K3" s="11" t="s">
        <v>66</v>
      </c>
      <c r="AR3" s="11" t="s">
        <v>485</v>
      </c>
    </row>
    <row r="4" spans="1:44" s="7" customFormat="1" ht="18.75" x14ac:dyDescent="0.3">
      <c r="A4" s="12"/>
      <c r="K4" s="11"/>
    </row>
    <row r="5" spans="1:44" s="7" customFormat="1" ht="18.75" customHeight="1" x14ac:dyDescent="0.2">
      <c r="A5" s="182" t="str">
        <f>'1. паспорт местоположение'!A5:C5</f>
        <v>Год раскрытия информации: 2025 год</v>
      </c>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s="7" customFormat="1" ht="18.75" x14ac:dyDescent="0.3">
      <c r="A6" s="12"/>
      <c r="K6" s="11"/>
    </row>
    <row r="7" spans="1:44" s="7" customFormat="1" ht="18.75" x14ac:dyDescent="0.2">
      <c r="A7" s="186" t="s">
        <v>8</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c r="AP7" s="186"/>
      <c r="AQ7" s="186"/>
      <c r="AR7" s="186"/>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87" t="str">
        <f>'1. паспорт местоположение'!A9:C9</f>
        <v>АО"ССК"</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row>
    <row r="10" spans="1:44" s="7" customFormat="1" ht="18.75" customHeight="1" x14ac:dyDescent="0.2">
      <c r="A10" s="183" t="s">
        <v>7</v>
      </c>
      <c r="B10" s="183"/>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3"/>
      <c r="AR10" s="183"/>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87" t="str">
        <f>'1. паспорт местоположение'!A12:C12</f>
        <v>P_0067</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row>
    <row r="13" spans="1:44" s="7" customFormat="1" ht="18.75" customHeight="1" x14ac:dyDescent="0.2">
      <c r="A13" s="183" t="s">
        <v>6</v>
      </c>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x14ac:dyDescent="0.2">
      <c r="A15" s="187" t="str">
        <f>'1. паспорт местоположение'!A15:C15</f>
        <v>Реконструкция оборудования ЗТП-33 с заменой силовых трансформаторов (замена  двух ТМГ 200 кВА и 320 кВА на ТМГ  6/0,4/400 кВА 2 шт.) г.о. Новокуйбышевск Самарская область</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row>
    <row r="16" spans="1:44" s="2" customFormat="1" ht="15" customHeight="1" x14ac:dyDescent="0.2">
      <c r="A16" s="183" t="s">
        <v>5</v>
      </c>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85" t="s">
        <v>440</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row>
    <row r="19" spans="1:45" ht="18.75" x14ac:dyDescent="0.25">
      <c r="AO19" s="71"/>
      <c r="AP19" s="71"/>
      <c r="AQ19" s="71"/>
      <c r="AR19" s="23"/>
    </row>
    <row r="20" spans="1:45" ht="18.75" x14ac:dyDescent="0.3">
      <c r="AO20" s="71"/>
      <c r="AP20" s="71"/>
      <c r="AQ20" s="71"/>
      <c r="AR20" s="11"/>
    </row>
    <row r="21" spans="1:45" ht="20.25" customHeight="1" x14ac:dyDescent="0.3">
      <c r="AO21" s="71"/>
      <c r="AP21" s="71"/>
      <c r="AQ21" s="71"/>
      <c r="AR21" s="11"/>
    </row>
    <row r="22" spans="1:45" s="2" customFormat="1" ht="15" customHeight="1" x14ac:dyDescent="0.2">
      <c r="A22" s="183"/>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183"/>
      <c r="AD22" s="183"/>
      <c r="AE22" s="183"/>
      <c r="AF22" s="183"/>
      <c r="AG22" s="183"/>
      <c r="AH22" s="183"/>
      <c r="AI22" s="183"/>
      <c r="AJ22" s="183"/>
      <c r="AK22" s="183"/>
      <c r="AL22" s="183"/>
      <c r="AM22" s="183"/>
      <c r="AN22" s="183"/>
      <c r="AO22" s="183"/>
      <c r="AP22" s="183"/>
      <c r="AQ22" s="183"/>
      <c r="AR22" s="183"/>
    </row>
    <row r="23" spans="1:45" ht="15.75" x14ac:dyDescent="0.25">
      <c r="A23" s="70"/>
      <c r="B23" s="70"/>
      <c r="C23" s="70"/>
      <c r="D23" s="70"/>
      <c r="E23" s="70"/>
      <c r="F23" s="70"/>
      <c r="G23" s="70"/>
      <c r="H23" s="70"/>
      <c r="I23" s="70"/>
      <c r="J23" s="70"/>
      <c r="K23" s="70"/>
      <c r="L23" s="70"/>
      <c r="M23" s="70"/>
      <c r="N23" s="70"/>
      <c r="O23" s="70"/>
      <c r="P23" s="70"/>
      <c r="Q23" s="70"/>
      <c r="R23" s="70"/>
      <c r="S23" s="70"/>
      <c r="T23" s="70"/>
      <c r="U23" s="70"/>
      <c r="V23" s="70"/>
      <c r="W23" s="70"/>
      <c r="X23" s="70"/>
      <c r="Y23" s="70"/>
      <c r="Z23" s="70"/>
      <c r="AA23" s="70"/>
      <c r="AB23" s="70"/>
      <c r="AC23" s="70"/>
      <c r="AD23" s="70"/>
      <c r="AE23" s="70"/>
      <c r="AF23" s="70"/>
      <c r="AG23" s="70"/>
      <c r="AH23" s="70"/>
      <c r="AI23" s="70"/>
      <c r="AJ23" s="70"/>
      <c r="AK23" s="70"/>
      <c r="AL23" s="70"/>
      <c r="AM23" s="70"/>
      <c r="AN23" s="70"/>
      <c r="AO23" s="70"/>
      <c r="AP23" s="70"/>
      <c r="AQ23" s="70"/>
      <c r="AR23" s="70"/>
      <c r="AS23" s="70"/>
    </row>
    <row r="24" spans="1:45" ht="14.25" customHeight="1" thickBot="1" x14ac:dyDescent="0.3">
      <c r="A24" s="228" t="s">
        <v>311</v>
      </c>
      <c r="B24" s="228"/>
      <c r="C24" s="228"/>
      <c r="D24" s="228"/>
      <c r="E24" s="228"/>
      <c r="F24" s="228"/>
      <c r="G24" s="228"/>
      <c r="H24" s="228"/>
      <c r="I24" s="228"/>
      <c r="J24" s="228"/>
      <c r="K24" s="228"/>
      <c r="L24" s="228"/>
      <c r="M24" s="228"/>
      <c r="N24" s="228"/>
      <c r="O24" s="228"/>
      <c r="P24" s="228"/>
      <c r="Q24" s="228"/>
      <c r="R24" s="228"/>
      <c r="S24" s="228"/>
      <c r="T24" s="228"/>
      <c r="U24" s="228"/>
      <c r="V24" s="228"/>
      <c r="W24" s="228"/>
      <c r="X24" s="228"/>
      <c r="Y24" s="228"/>
      <c r="Z24" s="228"/>
      <c r="AA24" s="228"/>
      <c r="AB24" s="228"/>
      <c r="AC24" s="228"/>
      <c r="AD24" s="228"/>
      <c r="AE24" s="228"/>
      <c r="AF24" s="228"/>
      <c r="AG24" s="228"/>
      <c r="AH24" s="228"/>
      <c r="AI24" s="228"/>
      <c r="AJ24" s="228"/>
      <c r="AK24" s="228" t="s">
        <v>0</v>
      </c>
      <c r="AL24" s="228"/>
      <c r="AM24" s="55"/>
      <c r="AN24" s="55"/>
      <c r="AS24" s="61"/>
    </row>
    <row r="25" spans="1:45" ht="12.75" customHeight="1" thickBot="1" x14ac:dyDescent="0.3">
      <c r="A25" s="229" t="s">
        <v>310</v>
      </c>
      <c r="B25" s="230"/>
      <c r="C25" s="230"/>
      <c r="D25" s="230"/>
      <c r="E25" s="230"/>
      <c r="F25" s="230"/>
      <c r="G25" s="230"/>
      <c r="H25" s="230"/>
      <c r="I25" s="230"/>
      <c r="J25" s="230"/>
      <c r="K25" s="230"/>
      <c r="L25" s="230"/>
      <c r="M25" s="230"/>
      <c r="N25" s="230"/>
      <c r="O25" s="230"/>
      <c r="P25" s="230"/>
      <c r="Q25" s="230"/>
      <c r="R25" s="230"/>
      <c r="S25" s="230"/>
      <c r="T25" s="230"/>
      <c r="U25" s="230"/>
      <c r="V25" s="230"/>
      <c r="W25" s="230"/>
      <c r="X25" s="230"/>
      <c r="Y25" s="230"/>
      <c r="Z25" s="230"/>
      <c r="AA25" s="230"/>
      <c r="AB25" s="230"/>
      <c r="AC25" s="230"/>
      <c r="AD25" s="230"/>
      <c r="AE25" s="230"/>
      <c r="AF25" s="230"/>
      <c r="AG25" s="230"/>
      <c r="AH25" s="230"/>
      <c r="AI25" s="230"/>
      <c r="AJ25" s="230"/>
      <c r="AK25" s="231" t="s">
        <v>475</v>
      </c>
      <c r="AL25" s="231"/>
      <c r="AM25" s="56"/>
      <c r="AN25" s="232" t="s">
        <v>309</v>
      </c>
      <c r="AO25" s="232"/>
      <c r="AP25" s="232"/>
      <c r="AQ25" s="227"/>
      <c r="AR25" s="227"/>
      <c r="AS25" s="61"/>
    </row>
    <row r="26" spans="1:45" ht="17.25" customHeight="1" thickBot="1" x14ac:dyDescent="0.3">
      <c r="A26" s="239" t="s">
        <v>308</v>
      </c>
      <c r="B26" s="240"/>
      <c r="C26" s="240"/>
      <c r="D26" s="240"/>
      <c r="E26" s="240"/>
      <c r="F26" s="240"/>
      <c r="G26" s="240"/>
      <c r="H26" s="240"/>
      <c r="I26" s="240"/>
      <c r="J26" s="240"/>
      <c r="K26" s="240"/>
      <c r="L26" s="240"/>
      <c r="M26" s="240"/>
      <c r="N26" s="240"/>
      <c r="O26" s="240"/>
      <c r="P26" s="240"/>
      <c r="Q26" s="240"/>
      <c r="R26" s="240"/>
      <c r="S26" s="240"/>
      <c r="T26" s="240"/>
      <c r="U26" s="240"/>
      <c r="V26" s="240"/>
      <c r="W26" s="240"/>
      <c r="X26" s="240"/>
      <c r="Y26" s="240"/>
      <c r="Z26" s="240"/>
      <c r="AA26" s="240"/>
      <c r="AB26" s="240"/>
      <c r="AC26" s="240"/>
      <c r="AD26" s="240"/>
      <c r="AE26" s="240"/>
      <c r="AF26" s="240"/>
      <c r="AG26" s="240"/>
      <c r="AH26" s="240"/>
      <c r="AI26" s="240"/>
      <c r="AJ26" s="240"/>
      <c r="AK26" s="231" t="s">
        <v>475</v>
      </c>
      <c r="AL26" s="231"/>
      <c r="AM26" s="56"/>
      <c r="AN26" s="223" t="s">
        <v>307</v>
      </c>
      <c r="AO26" s="224"/>
      <c r="AP26" s="225"/>
      <c r="AQ26" s="223"/>
      <c r="AR26" s="226"/>
      <c r="AS26" s="61"/>
    </row>
    <row r="27" spans="1:45" ht="17.25" customHeight="1" thickBot="1" x14ac:dyDescent="0.3">
      <c r="A27" s="239" t="s">
        <v>306</v>
      </c>
      <c r="B27" s="240"/>
      <c r="C27" s="240"/>
      <c r="D27" s="240"/>
      <c r="E27" s="240"/>
      <c r="F27" s="240"/>
      <c r="G27" s="240"/>
      <c r="H27" s="240"/>
      <c r="I27" s="240"/>
      <c r="J27" s="240"/>
      <c r="K27" s="240"/>
      <c r="L27" s="240"/>
      <c r="M27" s="240"/>
      <c r="N27" s="240"/>
      <c r="O27" s="240"/>
      <c r="P27" s="240"/>
      <c r="Q27" s="240"/>
      <c r="R27" s="240"/>
      <c r="S27" s="240"/>
      <c r="T27" s="240"/>
      <c r="U27" s="240"/>
      <c r="V27" s="240"/>
      <c r="W27" s="240"/>
      <c r="X27" s="240"/>
      <c r="Y27" s="240"/>
      <c r="Z27" s="240"/>
      <c r="AA27" s="240"/>
      <c r="AB27" s="240"/>
      <c r="AC27" s="240"/>
      <c r="AD27" s="240"/>
      <c r="AE27" s="240"/>
      <c r="AF27" s="240"/>
      <c r="AG27" s="240"/>
      <c r="AH27" s="240"/>
      <c r="AI27" s="240"/>
      <c r="AJ27" s="240"/>
      <c r="AK27" s="231" t="s">
        <v>475</v>
      </c>
      <c r="AL27" s="231"/>
      <c r="AM27" s="56"/>
      <c r="AN27" s="223" t="s">
        <v>305</v>
      </c>
      <c r="AO27" s="224"/>
      <c r="AP27" s="225"/>
      <c r="AQ27" s="223"/>
      <c r="AR27" s="226"/>
      <c r="AS27" s="61"/>
    </row>
    <row r="28" spans="1:45" ht="27.75" customHeight="1" thickBot="1" x14ac:dyDescent="0.3">
      <c r="A28" s="241" t="s">
        <v>304</v>
      </c>
      <c r="B28" s="242"/>
      <c r="C28" s="242"/>
      <c r="D28" s="242"/>
      <c r="E28" s="242"/>
      <c r="F28" s="242"/>
      <c r="G28" s="242"/>
      <c r="H28" s="242"/>
      <c r="I28" s="242"/>
      <c r="J28" s="242"/>
      <c r="K28" s="242"/>
      <c r="L28" s="242"/>
      <c r="M28" s="242"/>
      <c r="N28" s="242"/>
      <c r="O28" s="242"/>
      <c r="P28" s="242"/>
      <c r="Q28" s="242"/>
      <c r="R28" s="242"/>
      <c r="S28" s="242"/>
      <c r="T28" s="242"/>
      <c r="U28" s="242"/>
      <c r="V28" s="242"/>
      <c r="W28" s="242"/>
      <c r="X28" s="242"/>
      <c r="Y28" s="242"/>
      <c r="Z28" s="242"/>
      <c r="AA28" s="242"/>
      <c r="AB28" s="242"/>
      <c r="AC28" s="242"/>
      <c r="AD28" s="242"/>
      <c r="AE28" s="242"/>
      <c r="AF28" s="242"/>
      <c r="AG28" s="242"/>
      <c r="AH28" s="242"/>
      <c r="AI28" s="242"/>
      <c r="AJ28" s="243"/>
      <c r="AK28" s="231" t="s">
        <v>475</v>
      </c>
      <c r="AL28" s="231"/>
      <c r="AM28" s="56"/>
      <c r="AN28" s="244" t="s">
        <v>303</v>
      </c>
      <c r="AO28" s="245"/>
      <c r="AP28" s="246"/>
      <c r="AQ28" s="223"/>
      <c r="AR28" s="226"/>
      <c r="AS28" s="61"/>
    </row>
    <row r="29" spans="1:45" ht="17.25" customHeight="1" thickBot="1" x14ac:dyDescent="0.3">
      <c r="A29" s="233" t="s">
        <v>302</v>
      </c>
      <c r="B29" s="234"/>
      <c r="C29" s="234"/>
      <c r="D29" s="234"/>
      <c r="E29" s="234"/>
      <c r="F29" s="234"/>
      <c r="G29" s="234"/>
      <c r="H29" s="234"/>
      <c r="I29" s="234"/>
      <c r="J29" s="234"/>
      <c r="K29" s="234"/>
      <c r="L29" s="234"/>
      <c r="M29" s="234"/>
      <c r="N29" s="234"/>
      <c r="O29" s="234"/>
      <c r="P29" s="234"/>
      <c r="Q29" s="234"/>
      <c r="R29" s="234"/>
      <c r="S29" s="234"/>
      <c r="T29" s="234"/>
      <c r="U29" s="234"/>
      <c r="V29" s="234"/>
      <c r="W29" s="234"/>
      <c r="X29" s="234"/>
      <c r="Y29" s="234"/>
      <c r="Z29" s="234"/>
      <c r="AA29" s="234"/>
      <c r="AB29" s="234"/>
      <c r="AC29" s="234"/>
      <c r="AD29" s="234"/>
      <c r="AE29" s="234"/>
      <c r="AF29" s="234"/>
      <c r="AG29" s="234"/>
      <c r="AH29" s="234"/>
      <c r="AI29" s="234"/>
      <c r="AJ29" s="235"/>
      <c r="AK29" s="231" t="s">
        <v>475</v>
      </c>
      <c r="AL29" s="231"/>
      <c r="AM29" s="56"/>
      <c r="AN29" s="236"/>
      <c r="AO29" s="237"/>
      <c r="AP29" s="237"/>
      <c r="AQ29" s="223"/>
      <c r="AR29" s="238"/>
      <c r="AS29" s="61"/>
    </row>
    <row r="30" spans="1:45" ht="17.25" customHeight="1" thickBot="1" x14ac:dyDescent="0.3">
      <c r="A30" s="239" t="s">
        <v>301</v>
      </c>
      <c r="B30" s="240"/>
      <c r="C30" s="240"/>
      <c r="D30" s="240"/>
      <c r="E30" s="240"/>
      <c r="F30" s="240"/>
      <c r="G30" s="240"/>
      <c r="H30" s="240"/>
      <c r="I30" s="240"/>
      <c r="J30" s="240"/>
      <c r="K30" s="240"/>
      <c r="L30" s="240"/>
      <c r="M30" s="240"/>
      <c r="N30" s="240"/>
      <c r="O30" s="240"/>
      <c r="P30" s="240"/>
      <c r="Q30" s="240"/>
      <c r="R30" s="240"/>
      <c r="S30" s="240"/>
      <c r="T30" s="240"/>
      <c r="U30" s="240"/>
      <c r="V30" s="240"/>
      <c r="W30" s="240"/>
      <c r="X30" s="240"/>
      <c r="Y30" s="240"/>
      <c r="Z30" s="240"/>
      <c r="AA30" s="240"/>
      <c r="AB30" s="240"/>
      <c r="AC30" s="240"/>
      <c r="AD30" s="240"/>
      <c r="AE30" s="240"/>
      <c r="AF30" s="240"/>
      <c r="AG30" s="240"/>
      <c r="AH30" s="240"/>
      <c r="AI30" s="240"/>
      <c r="AJ30" s="240"/>
      <c r="AK30" s="231" t="s">
        <v>475</v>
      </c>
      <c r="AL30" s="231"/>
      <c r="AM30" s="56"/>
      <c r="AS30" s="61"/>
    </row>
    <row r="31" spans="1:45" ht="17.25" customHeight="1" thickBot="1" x14ac:dyDescent="0.3">
      <c r="A31" s="239" t="s">
        <v>300</v>
      </c>
      <c r="B31" s="240"/>
      <c r="C31" s="240"/>
      <c r="D31" s="240"/>
      <c r="E31" s="240"/>
      <c r="F31" s="240"/>
      <c r="G31" s="240"/>
      <c r="H31" s="240"/>
      <c r="I31" s="240"/>
      <c r="J31" s="240"/>
      <c r="K31" s="240"/>
      <c r="L31" s="240"/>
      <c r="M31" s="240"/>
      <c r="N31" s="240"/>
      <c r="O31" s="240"/>
      <c r="P31" s="240"/>
      <c r="Q31" s="240"/>
      <c r="R31" s="240"/>
      <c r="S31" s="240"/>
      <c r="T31" s="240"/>
      <c r="U31" s="240"/>
      <c r="V31" s="240"/>
      <c r="W31" s="240"/>
      <c r="X31" s="240"/>
      <c r="Y31" s="240"/>
      <c r="Z31" s="240"/>
      <c r="AA31" s="240"/>
      <c r="AB31" s="240"/>
      <c r="AC31" s="240"/>
      <c r="AD31" s="240"/>
      <c r="AE31" s="240"/>
      <c r="AF31" s="240"/>
      <c r="AG31" s="240"/>
      <c r="AH31" s="240"/>
      <c r="AI31" s="240"/>
      <c r="AJ31" s="240"/>
      <c r="AK31" s="231" t="s">
        <v>475</v>
      </c>
      <c r="AL31" s="231"/>
      <c r="AM31" s="56"/>
      <c r="AN31" s="56"/>
      <c r="AO31" s="69"/>
      <c r="AP31" s="69"/>
      <c r="AQ31" s="69"/>
      <c r="AR31" s="69"/>
      <c r="AS31" s="61"/>
    </row>
    <row r="32" spans="1:45" ht="17.25" customHeight="1" thickBot="1" x14ac:dyDescent="0.3">
      <c r="A32" s="239" t="s">
        <v>275</v>
      </c>
      <c r="B32" s="240"/>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c r="AF32" s="240"/>
      <c r="AG32" s="240"/>
      <c r="AH32" s="240"/>
      <c r="AI32" s="240"/>
      <c r="AJ32" s="240"/>
      <c r="AK32" s="231" t="s">
        <v>475</v>
      </c>
      <c r="AL32" s="231"/>
      <c r="AM32" s="56"/>
      <c r="AN32" s="56"/>
      <c r="AO32" s="56"/>
      <c r="AP32" s="56"/>
      <c r="AQ32" s="56"/>
      <c r="AR32" s="56"/>
      <c r="AS32" s="61"/>
    </row>
    <row r="33" spans="1:45" ht="17.25" customHeight="1" thickBot="1" x14ac:dyDescent="0.3">
      <c r="A33" s="239" t="s">
        <v>299</v>
      </c>
      <c r="B33" s="240"/>
      <c r="C33" s="240"/>
      <c r="D33" s="240"/>
      <c r="E33" s="240"/>
      <c r="F33" s="240"/>
      <c r="G33" s="240"/>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0"/>
      <c r="AH33" s="240"/>
      <c r="AI33" s="240"/>
      <c r="AJ33" s="240"/>
      <c r="AK33" s="231" t="s">
        <v>475</v>
      </c>
      <c r="AL33" s="231"/>
      <c r="AM33" s="56"/>
      <c r="AN33" s="56"/>
      <c r="AO33" s="56"/>
      <c r="AP33" s="56"/>
      <c r="AQ33" s="56"/>
      <c r="AR33" s="56"/>
      <c r="AS33" s="61"/>
    </row>
    <row r="34" spans="1:45" ht="17.25" customHeight="1" thickBot="1" x14ac:dyDescent="0.3">
      <c r="A34" s="239" t="s">
        <v>298</v>
      </c>
      <c r="B34" s="240"/>
      <c r="C34" s="240"/>
      <c r="D34" s="240"/>
      <c r="E34" s="240"/>
      <c r="F34" s="240"/>
      <c r="G34" s="240"/>
      <c r="H34" s="240"/>
      <c r="I34" s="240"/>
      <c r="J34" s="240"/>
      <c r="K34" s="240"/>
      <c r="L34" s="240"/>
      <c r="M34" s="240"/>
      <c r="N34" s="240"/>
      <c r="O34" s="240"/>
      <c r="P34" s="240"/>
      <c r="Q34" s="240"/>
      <c r="R34" s="240"/>
      <c r="S34" s="240"/>
      <c r="T34" s="240"/>
      <c r="U34" s="240"/>
      <c r="V34" s="240"/>
      <c r="W34" s="240"/>
      <c r="X34" s="240"/>
      <c r="Y34" s="240"/>
      <c r="Z34" s="240"/>
      <c r="AA34" s="240"/>
      <c r="AB34" s="240"/>
      <c r="AC34" s="240"/>
      <c r="AD34" s="240"/>
      <c r="AE34" s="240"/>
      <c r="AF34" s="240"/>
      <c r="AG34" s="240"/>
      <c r="AH34" s="240"/>
      <c r="AI34" s="240"/>
      <c r="AJ34" s="240"/>
      <c r="AK34" s="231" t="s">
        <v>475</v>
      </c>
      <c r="AL34" s="231"/>
      <c r="AM34" s="56"/>
      <c r="AN34" s="56"/>
      <c r="AO34" s="56"/>
      <c r="AP34" s="56"/>
      <c r="AQ34" s="56"/>
      <c r="AR34" s="56"/>
      <c r="AS34" s="61"/>
    </row>
    <row r="35" spans="1:45" ht="17.25" customHeight="1" thickBot="1" x14ac:dyDescent="0.3">
      <c r="A35" s="239"/>
      <c r="B35" s="240"/>
      <c r="C35" s="240"/>
      <c r="D35" s="240"/>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40"/>
      <c r="AI35" s="240"/>
      <c r="AJ35" s="240"/>
      <c r="AK35" s="231" t="s">
        <v>475</v>
      </c>
      <c r="AL35" s="231"/>
      <c r="AM35" s="56"/>
      <c r="AN35" s="56"/>
      <c r="AO35" s="56"/>
      <c r="AP35" s="56"/>
      <c r="AQ35" s="56"/>
      <c r="AR35" s="56"/>
      <c r="AS35" s="61"/>
    </row>
    <row r="36" spans="1:45" ht="17.25" customHeight="1" thickBot="1" x14ac:dyDescent="0.3">
      <c r="A36" s="247" t="s">
        <v>263</v>
      </c>
      <c r="B36" s="248"/>
      <c r="C36" s="248"/>
      <c r="D36" s="248"/>
      <c r="E36" s="248"/>
      <c r="F36" s="248"/>
      <c r="G36" s="248"/>
      <c r="H36" s="248"/>
      <c r="I36" s="248"/>
      <c r="J36" s="248"/>
      <c r="K36" s="248"/>
      <c r="L36" s="248"/>
      <c r="M36" s="248"/>
      <c r="N36" s="248"/>
      <c r="O36" s="248"/>
      <c r="P36" s="248"/>
      <c r="Q36" s="248"/>
      <c r="R36" s="248"/>
      <c r="S36" s="248"/>
      <c r="T36" s="248"/>
      <c r="U36" s="248"/>
      <c r="V36" s="248"/>
      <c r="W36" s="248"/>
      <c r="X36" s="248"/>
      <c r="Y36" s="248"/>
      <c r="Z36" s="248"/>
      <c r="AA36" s="248"/>
      <c r="AB36" s="248"/>
      <c r="AC36" s="248"/>
      <c r="AD36" s="248"/>
      <c r="AE36" s="248"/>
      <c r="AF36" s="248"/>
      <c r="AG36" s="248"/>
      <c r="AH36" s="248"/>
      <c r="AI36" s="248"/>
      <c r="AJ36" s="248"/>
      <c r="AK36" s="231" t="s">
        <v>475</v>
      </c>
      <c r="AL36" s="231"/>
      <c r="AM36" s="56"/>
      <c r="AN36" s="56"/>
      <c r="AO36" s="56"/>
      <c r="AP36" s="56"/>
      <c r="AQ36" s="56"/>
      <c r="AR36" s="56"/>
      <c r="AS36" s="61"/>
    </row>
    <row r="37" spans="1:45" ht="17.25" customHeight="1" thickBot="1" x14ac:dyDescent="0.3">
      <c r="A37" s="229"/>
      <c r="B37" s="230"/>
      <c r="C37" s="230"/>
      <c r="D37" s="230"/>
      <c r="E37" s="230"/>
      <c r="F37" s="230"/>
      <c r="G37" s="230"/>
      <c r="H37" s="230"/>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230"/>
      <c r="AJ37" s="230"/>
      <c r="AK37" s="231" t="s">
        <v>475</v>
      </c>
      <c r="AL37" s="231"/>
      <c r="AM37" s="56"/>
      <c r="AN37" s="56"/>
      <c r="AO37" s="56"/>
      <c r="AP37" s="56"/>
      <c r="AQ37" s="56"/>
      <c r="AR37" s="56"/>
      <c r="AS37" s="61"/>
    </row>
    <row r="38" spans="1:45" ht="17.25" customHeight="1" thickBot="1" x14ac:dyDescent="0.3">
      <c r="A38" s="239" t="s">
        <v>297</v>
      </c>
      <c r="B38" s="240"/>
      <c r="C38" s="240"/>
      <c r="D38" s="240"/>
      <c r="E38" s="240"/>
      <c r="F38" s="240"/>
      <c r="G38" s="240"/>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c r="AJ38" s="240"/>
      <c r="AK38" s="231" t="s">
        <v>475</v>
      </c>
      <c r="AL38" s="231"/>
      <c r="AM38" s="56"/>
      <c r="AN38" s="56"/>
      <c r="AO38" s="56"/>
      <c r="AP38" s="56"/>
      <c r="AQ38" s="56"/>
      <c r="AR38" s="56"/>
      <c r="AS38" s="61"/>
    </row>
    <row r="39" spans="1:45" ht="17.25" customHeight="1" thickBot="1" x14ac:dyDescent="0.3">
      <c r="A39" s="247" t="s">
        <v>296</v>
      </c>
      <c r="B39" s="248"/>
      <c r="C39" s="248"/>
      <c r="D39" s="248"/>
      <c r="E39" s="248"/>
      <c r="F39" s="248"/>
      <c r="G39" s="248"/>
      <c r="H39" s="248"/>
      <c r="I39" s="248"/>
      <c r="J39" s="248"/>
      <c r="K39" s="248"/>
      <c r="L39" s="248"/>
      <c r="M39" s="248"/>
      <c r="N39" s="248"/>
      <c r="O39" s="248"/>
      <c r="P39" s="248"/>
      <c r="Q39" s="248"/>
      <c r="R39" s="248"/>
      <c r="S39" s="248"/>
      <c r="T39" s="248"/>
      <c r="U39" s="248"/>
      <c r="V39" s="248"/>
      <c r="W39" s="248"/>
      <c r="X39" s="248"/>
      <c r="Y39" s="248"/>
      <c r="Z39" s="248"/>
      <c r="AA39" s="248"/>
      <c r="AB39" s="248"/>
      <c r="AC39" s="248"/>
      <c r="AD39" s="248"/>
      <c r="AE39" s="248"/>
      <c r="AF39" s="248"/>
      <c r="AG39" s="248"/>
      <c r="AH39" s="248"/>
      <c r="AI39" s="248"/>
      <c r="AJ39" s="248"/>
      <c r="AK39" s="231" t="s">
        <v>475</v>
      </c>
      <c r="AL39" s="231"/>
      <c r="AM39" s="56"/>
      <c r="AN39" s="56"/>
      <c r="AO39" s="56"/>
      <c r="AP39" s="56"/>
      <c r="AQ39" s="56"/>
      <c r="AR39" s="56"/>
      <c r="AS39" s="61"/>
    </row>
    <row r="40" spans="1:45" ht="17.25" customHeight="1" thickBot="1" x14ac:dyDescent="0.3">
      <c r="A40" s="229" t="s">
        <v>295</v>
      </c>
      <c r="B40" s="230"/>
      <c r="C40" s="230"/>
      <c r="D40" s="230"/>
      <c r="E40" s="230"/>
      <c r="F40" s="230"/>
      <c r="G40" s="230"/>
      <c r="H40" s="230"/>
      <c r="I40" s="230"/>
      <c r="J40" s="230"/>
      <c r="K40" s="230"/>
      <c r="L40" s="230"/>
      <c r="M40" s="230"/>
      <c r="N40" s="230"/>
      <c r="O40" s="230"/>
      <c r="P40" s="230"/>
      <c r="Q40" s="230"/>
      <c r="R40" s="230"/>
      <c r="S40" s="230"/>
      <c r="T40" s="230"/>
      <c r="U40" s="230"/>
      <c r="V40" s="230"/>
      <c r="W40" s="230"/>
      <c r="X40" s="230"/>
      <c r="Y40" s="230"/>
      <c r="Z40" s="230"/>
      <c r="AA40" s="230"/>
      <c r="AB40" s="230"/>
      <c r="AC40" s="230"/>
      <c r="AD40" s="230"/>
      <c r="AE40" s="230"/>
      <c r="AF40" s="230"/>
      <c r="AG40" s="230"/>
      <c r="AH40" s="230"/>
      <c r="AI40" s="230"/>
      <c r="AJ40" s="230"/>
      <c r="AK40" s="231" t="s">
        <v>475</v>
      </c>
      <c r="AL40" s="231"/>
      <c r="AM40" s="56"/>
      <c r="AN40" s="56"/>
      <c r="AO40" s="56"/>
      <c r="AP40" s="56"/>
      <c r="AQ40" s="56"/>
      <c r="AR40" s="56"/>
      <c r="AS40" s="61"/>
    </row>
    <row r="41" spans="1:45" ht="17.25" customHeight="1" thickBot="1" x14ac:dyDescent="0.3">
      <c r="A41" s="239" t="s">
        <v>294</v>
      </c>
      <c r="B41" s="240"/>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c r="AK41" s="231" t="s">
        <v>475</v>
      </c>
      <c r="AL41" s="231"/>
      <c r="AM41" s="56"/>
      <c r="AN41" s="56"/>
      <c r="AO41" s="56"/>
      <c r="AP41" s="56"/>
      <c r="AQ41" s="56"/>
      <c r="AR41" s="56"/>
      <c r="AS41" s="61"/>
    </row>
    <row r="42" spans="1:45" ht="17.25" customHeight="1" thickBot="1" x14ac:dyDescent="0.3">
      <c r="A42" s="239" t="s">
        <v>293</v>
      </c>
      <c r="B42" s="240"/>
      <c r="C42" s="240"/>
      <c r="D42" s="240"/>
      <c r="E42" s="240"/>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40"/>
      <c r="AD42" s="240"/>
      <c r="AE42" s="240"/>
      <c r="AF42" s="240"/>
      <c r="AG42" s="240"/>
      <c r="AH42" s="240"/>
      <c r="AI42" s="240"/>
      <c r="AJ42" s="240"/>
      <c r="AK42" s="231" t="s">
        <v>475</v>
      </c>
      <c r="AL42" s="231"/>
      <c r="AM42" s="56"/>
      <c r="AN42" s="56"/>
      <c r="AO42" s="56"/>
      <c r="AP42" s="56"/>
      <c r="AQ42" s="56"/>
      <c r="AR42" s="56"/>
      <c r="AS42" s="61"/>
    </row>
    <row r="43" spans="1:45" ht="17.25" customHeight="1" thickBot="1" x14ac:dyDescent="0.3">
      <c r="A43" s="239" t="s">
        <v>292</v>
      </c>
      <c r="B43" s="240"/>
      <c r="C43" s="240"/>
      <c r="D43" s="240"/>
      <c r="E43" s="240"/>
      <c r="F43" s="240"/>
      <c r="G43" s="240"/>
      <c r="H43" s="240"/>
      <c r="I43" s="240"/>
      <c r="J43" s="240"/>
      <c r="K43" s="240"/>
      <c r="L43" s="240"/>
      <c r="M43" s="240"/>
      <c r="N43" s="240"/>
      <c r="O43" s="240"/>
      <c r="P43" s="240"/>
      <c r="Q43" s="240"/>
      <c r="R43" s="240"/>
      <c r="S43" s="240"/>
      <c r="T43" s="240"/>
      <c r="U43" s="240"/>
      <c r="V43" s="240"/>
      <c r="W43" s="240"/>
      <c r="X43" s="240"/>
      <c r="Y43" s="240"/>
      <c r="Z43" s="240"/>
      <c r="AA43" s="240"/>
      <c r="AB43" s="240"/>
      <c r="AC43" s="240"/>
      <c r="AD43" s="240"/>
      <c r="AE43" s="240"/>
      <c r="AF43" s="240"/>
      <c r="AG43" s="240"/>
      <c r="AH43" s="240"/>
      <c r="AI43" s="240"/>
      <c r="AJ43" s="240"/>
      <c r="AK43" s="231" t="s">
        <v>475</v>
      </c>
      <c r="AL43" s="231"/>
      <c r="AM43" s="56"/>
      <c r="AN43" s="56"/>
      <c r="AO43" s="56"/>
      <c r="AP43" s="56"/>
      <c r="AQ43" s="56"/>
      <c r="AR43" s="56"/>
      <c r="AS43" s="61"/>
    </row>
    <row r="44" spans="1:45" ht="17.25" customHeight="1" thickBot="1" x14ac:dyDescent="0.3">
      <c r="A44" s="239" t="s">
        <v>291</v>
      </c>
      <c r="B44" s="240"/>
      <c r="C44" s="240"/>
      <c r="D44" s="240"/>
      <c r="E44" s="240"/>
      <c r="F44" s="240"/>
      <c r="G44" s="240"/>
      <c r="H44" s="240"/>
      <c r="I44" s="240"/>
      <c r="J44" s="240"/>
      <c r="K44" s="240"/>
      <c r="L44" s="240"/>
      <c r="M44" s="240"/>
      <c r="N44" s="240"/>
      <c r="O44" s="240"/>
      <c r="P44" s="240"/>
      <c r="Q44" s="240"/>
      <c r="R44" s="240"/>
      <c r="S44" s="240"/>
      <c r="T44" s="240"/>
      <c r="U44" s="240"/>
      <c r="V44" s="240"/>
      <c r="W44" s="240"/>
      <c r="X44" s="240"/>
      <c r="Y44" s="240"/>
      <c r="Z44" s="240"/>
      <c r="AA44" s="240"/>
      <c r="AB44" s="240"/>
      <c r="AC44" s="240"/>
      <c r="AD44" s="240"/>
      <c r="AE44" s="240"/>
      <c r="AF44" s="240"/>
      <c r="AG44" s="240"/>
      <c r="AH44" s="240"/>
      <c r="AI44" s="240"/>
      <c r="AJ44" s="240"/>
      <c r="AK44" s="231" t="s">
        <v>475</v>
      </c>
      <c r="AL44" s="231"/>
      <c r="AM44" s="56"/>
      <c r="AN44" s="56"/>
      <c r="AO44" s="56"/>
      <c r="AP44" s="56"/>
      <c r="AQ44" s="56"/>
      <c r="AR44" s="56"/>
      <c r="AS44" s="61"/>
    </row>
    <row r="45" spans="1:45" ht="17.25" customHeight="1" thickBot="1" x14ac:dyDescent="0.3">
      <c r="A45" s="239" t="s">
        <v>290</v>
      </c>
      <c r="B45" s="240"/>
      <c r="C45" s="240"/>
      <c r="D45" s="240"/>
      <c r="E45" s="240"/>
      <c r="F45" s="240"/>
      <c r="G45" s="240"/>
      <c r="H45" s="240"/>
      <c r="I45" s="240"/>
      <c r="J45" s="240"/>
      <c r="K45" s="240"/>
      <c r="L45" s="240"/>
      <c r="M45" s="240"/>
      <c r="N45" s="240"/>
      <c r="O45" s="240"/>
      <c r="P45" s="240"/>
      <c r="Q45" s="240"/>
      <c r="R45" s="240"/>
      <c r="S45" s="240"/>
      <c r="T45" s="240"/>
      <c r="U45" s="240"/>
      <c r="V45" s="240"/>
      <c r="W45" s="240"/>
      <c r="X45" s="240"/>
      <c r="Y45" s="240"/>
      <c r="Z45" s="240"/>
      <c r="AA45" s="240"/>
      <c r="AB45" s="240"/>
      <c r="AC45" s="240"/>
      <c r="AD45" s="240"/>
      <c r="AE45" s="240"/>
      <c r="AF45" s="240"/>
      <c r="AG45" s="240"/>
      <c r="AH45" s="240"/>
      <c r="AI45" s="240"/>
      <c r="AJ45" s="240"/>
      <c r="AK45" s="231" t="s">
        <v>475</v>
      </c>
      <c r="AL45" s="231"/>
      <c r="AM45" s="56"/>
      <c r="AN45" s="56"/>
      <c r="AO45" s="56"/>
      <c r="AP45" s="56"/>
      <c r="AQ45" s="56"/>
      <c r="AR45" s="56"/>
      <c r="AS45" s="61"/>
    </row>
    <row r="46" spans="1:45" ht="17.25" customHeight="1" thickBot="1" x14ac:dyDescent="0.3">
      <c r="A46" s="249" t="s">
        <v>289</v>
      </c>
      <c r="B46" s="250"/>
      <c r="C46" s="250"/>
      <c r="D46" s="250"/>
      <c r="E46" s="250"/>
      <c r="F46" s="250"/>
      <c r="G46" s="250"/>
      <c r="H46" s="250"/>
      <c r="I46" s="250"/>
      <c r="J46" s="250"/>
      <c r="K46" s="250"/>
      <c r="L46" s="250"/>
      <c r="M46" s="250"/>
      <c r="N46" s="250"/>
      <c r="O46" s="250"/>
      <c r="P46" s="250"/>
      <c r="Q46" s="250"/>
      <c r="R46" s="250"/>
      <c r="S46" s="250"/>
      <c r="T46" s="250"/>
      <c r="U46" s="250"/>
      <c r="V46" s="250"/>
      <c r="W46" s="250"/>
      <c r="X46" s="250"/>
      <c r="Y46" s="250"/>
      <c r="Z46" s="250"/>
      <c r="AA46" s="250"/>
      <c r="AB46" s="250"/>
      <c r="AC46" s="250"/>
      <c r="AD46" s="250"/>
      <c r="AE46" s="250"/>
      <c r="AF46" s="250"/>
      <c r="AG46" s="250"/>
      <c r="AH46" s="250"/>
      <c r="AI46" s="250"/>
      <c r="AJ46" s="250"/>
      <c r="AK46" s="231" t="s">
        <v>475</v>
      </c>
      <c r="AL46" s="231"/>
      <c r="AM46" s="56"/>
      <c r="AN46" s="56"/>
      <c r="AO46" s="56"/>
      <c r="AP46" s="56"/>
      <c r="AQ46" s="56"/>
      <c r="AR46" s="56"/>
      <c r="AS46" s="61"/>
    </row>
    <row r="47" spans="1:45" ht="24" customHeight="1" thickBot="1" x14ac:dyDescent="0.3">
      <c r="A47" s="251" t="s">
        <v>288</v>
      </c>
      <c r="B47" s="252"/>
      <c r="C47" s="252"/>
      <c r="D47" s="252"/>
      <c r="E47" s="252"/>
      <c r="F47" s="252"/>
      <c r="G47" s="252"/>
      <c r="H47" s="252"/>
      <c r="I47" s="252"/>
      <c r="J47" s="252"/>
      <c r="K47" s="252"/>
      <c r="L47" s="252"/>
      <c r="M47" s="252"/>
      <c r="N47" s="252"/>
      <c r="O47" s="252"/>
      <c r="P47" s="252"/>
      <c r="Q47" s="252"/>
      <c r="R47" s="252"/>
      <c r="S47" s="252"/>
      <c r="T47" s="252"/>
      <c r="U47" s="252"/>
      <c r="V47" s="252"/>
      <c r="W47" s="252"/>
      <c r="X47" s="252"/>
      <c r="Y47" s="252"/>
      <c r="Z47" s="252"/>
      <c r="AA47" s="252"/>
      <c r="AB47" s="252"/>
      <c r="AC47" s="252"/>
      <c r="AD47" s="252"/>
      <c r="AE47" s="252"/>
      <c r="AF47" s="252"/>
      <c r="AG47" s="252"/>
      <c r="AH47" s="252"/>
      <c r="AI47" s="252"/>
      <c r="AJ47" s="253"/>
      <c r="AK47" s="231" t="s">
        <v>3</v>
      </c>
      <c r="AL47" s="231"/>
      <c r="AM47" s="231" t="s">
        <v>269</v>
      </c>
      <c r="AN47" s="231"/>
      <c r="AO47" s="66" t="s">
        <v>268</v>
      </c>
      <c r="AP47" s="66" t="s">
        <v>267</v>
      </c>
      <c r="AQ47" s="61"/>
    </row>
    <row r="48" spans="1:45" ht="12" customHeight="1" thickBot="1" x14ac:dyDescent="0.3">
      <c r="A48" s="239" t="s">
        <v>287</v>
      </c>
      <c r="B48" s="240"/>
      <c r="C48" s="240"/>
      <c r="D48" s="240"/>
      <c r="E48" s="240"/>
      <c r="F48" s="240"/>
      <c r="G48" s="240"/>
      <c r="H48" s="240"/>
      <c r="I48" s="240"/>
      <c r="J48" s="240"/>
      <c r="K48" s="240"/>
      <c r="L48" s="240"/>
      <c r="M48" s="240"/>
      <c r="N48" s="240"/>
      <c r="O48" s="240"/>
      <c r="P48" s="240"/>
      <c r="Q48" s="240"/>
      <c r="R48" s="240"/>
      <c r="S48" s="240"/>
      <c r="T48" s="240"/>
      <c r="U48" s="240"/>
      <c r="V48" s="240"/>
      <c r="W48" s="240"/>
      <c r="X48" s="240"/>
      <c r="Y48" s="240"/>
      <c r="Z48" s="240"/>
      <c r="AA48" s="240"/>
      <c r="AB48" s="240"/>
      <c r="AC48" s="240"/>
      <c r="AD48" s="240"/>
      <c r="AE48" s="240"/>
      <c r="AF48" s="240"/>
      <c r="AG48" s="240"/>
      <c r="AH48" s="240"/>
      <c r="AI48" s="240"/>
      <c r="AJ48" s="240"/>
      <c r="AK48" s="231" t="s">
        <v>475</v>
      </c>
      <c r="AL48" s="231"/>
      <c r="AM48" s="231" t="s">
        <v>475</v>
      </c>
      <c r="AN48" s="231"/>
      <c r="AO48" s="68" t="s">
        <v>475</v>
      </c>
      <c r="AP48" s="68" t="s">
        <v>475</v>
      </c>
      <c r="AQ48" s="61"/>
    </row>
    <row r="49" spans="1:43" ht="12" customHeight="1" thickBot="1" x14ac:dyDescent="0.3">
      <c r="A49" s="239" t="s">
        <v>286</v>
      </c>
      <c r="B49" s="240"/>
      <c r="C49" s="240"/>
      <c r="D49" s="240"/>
      <c r="E49" s="240"/>
      <c r="F49" s="240"/>
      <c r="G49" s="240"/>
      <c r="H49" s="240"/>
      <c r="I49" s="240"/>
      <c r="J49" s="240"/>
      <c r="K49" s="240"/>
      <c r="L49" s="240"/>
      <c r="M49" s="240"/>
      <c r="N49" s="240"/>
      <c r="O49" s="240"/>
      <c r="P49" s="240"/>
      <c r="Q49" s="240"/>
      <c r="R49" s="240"/>
      <c r="S49" s="240"/>
      <c r="T49" s="240"/>
      <c r="U49" s="240"/>
      <c r="V49" s="240"/>
      <c r="W49" s="240"/>
      <c r="X49" s="240"/>
      <c r="Y49" s="240"/>
      <c r="Z49" s="240"/>
      <c r="AA49" s="240"/>
      <c r="AB49" s="240"/>
      <c r="AC49" s="240"/>
      <c r="AD49" s="240"/>
      <c r="AE49" s="240"/>
      <c r="AF49" s="240"/>
      <c r="AG49" s="240"/>
      <c r="AH49" s="240"/>
      <c r="AI49" s="240"/>
      <c r="AJ49" s="240"/>
      <c r="AK49" s="231" t="s">
        <v>475</v>
      </c>
      <c r="AL49" s="231"/>
      <c r="AM49" s="231" t="s">
        <v>475</v>
      </c>
      <c r="AN49" s="231"/>
      <c r="AO49" s="68" t="s">
        <v>475</v>
      </c>
      <c r="AP49" s="68" t="s">
        <v>475</v>
      </c>
      <c r="AQ49" s="61"/>
    </row>
    <row r="50" spans="1:43" ht="12" customHeight="1" thickBot="1" x14ac:dyDescent="0.3">
      <c r="A50" s="247" t="s">
        <v>285</v>
      </c>
      <c r="B50" s="248"/>
      <c r="C50" s="248"/>
      <c r="D50" s="248"/>
      <c r="E50" s="248"/>
      <c r="F50" s="248"/>
      <c r="G50" s="248"/>
      <c r="H50" s="248"/>
      <c r="I50" s="248"/>
      <c r="J50" s="248"/>
      <c r="K50" s="248"/>
      <c r="L50" s="248"/>
      <c r="M50" s="248"/>
      <c r="N50" s="248"/>
      <c r="O50" s="248"/>
      <c r="P50" s="248"/>
      <c r="Q50" s="248"/>
      <c r="R50" s="248"/>
      <c r="S50" s="248"/>
      <c r="T50" s="248"/>
      <c r="U50" s="248"/>
      <c r="V50" s="248"/>
      <c r="W50" s="248"/>
      <c r="X50" s="248"/>
      <c r="Y50" s="248"/>
      <c r="Z50" s="248"/>
      <c r="AA50" s="248"/>
      <c r="AB50" s="248"/>
      <c r="AC50" s="248"/>
      <c r="AD50" s="248"/>
      <c r="AE50" s="248"/>
      <c r="AF50" s="248"/>
      <c r="AG50" s="248"/>
      <c r="AH50" s="248"/>
      <c r="AI50" s="248"/>
      <c r="AJ50" s="248"/>
      <c r="AK50" s="231" t="s">
        <v>475</v>
      </c>
      <c r="AL50" s="231"/>
      <c r="AM50" s="231" t="s">
        <v>475</v>
      </c>
      <c r="AN50" s="231"/>
      <c r="AO50" s="68" t="s">
        <v>475</v>
      </c>
      <c r="AP50" s="68" t="s">
        <v>475</v>
      </c>
      <c r="AQ50" s="61"/>
    </row>
    <row r="51" spans="1:43" ht="6.75" customHeight="1" thickBot="1" x14ac:dyDescent="0.3">
      <c r="A51" s="67"/>
      <c r="B51" s="67"/>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67"/>
      <c r="AL51" s="67"/>
      <c r="AM51" s="56"/>
      <c r="AN51" s="56"/>
      <c r="AO51" s="56"/>
      <c r="AP51" s="56"/>
      <c r="AQ51" s="61"/>
    </row>
    <row r="52" spans="1:43" ht="24" customHeight="1" thickBot="1" x14ac:dyDescent="0.3">
      <c r="A52" s="254" t="s">
        <v>284</v>
      </c>
      <c r="B52" s="255"/>
      <c r="C52" s="255"/>
      <c r="D52" s="255"/>
      <c r="E52" s="255"/>
      <c r="F52" s="255"/>
      <c r="G52" s="255"/>
      <c r="H52" s="255"/>
      <c r="I52" s="255"/>
      <c r="J52" s="255"/>
      <c r="K52" s="255"/>
      <c r="L52" s="255"/>
      <c r="M52" s="255"/>
      <c r="N52" s="255"/>
      <c r="O52" s="255"/>
      <c r="P52" s="255"/>
      <c r="Q52" s="255"/>
      <c r="R52" s="255"/>
      <c r="S52" s="255"/>
      <c r="T52" s="255"/>
      <c r="U52" s="255"/>
      <c r="V52" s="255"/>
      <c r="W52" s="255"/>
      <c r="X52" s="255"/>
      <c r="Y52" s="255"/>
      <c r="Z52" s="255"/>
      <c r="AA52" s="255"/>
      <c r="AB52" s="255"/>
      <c r="AC52" s="255"/>
      <c r="AD52" s="255"/>
      <c r="AE52" s="255"/>
      <c r="AF52" s="255"/>
      <c r="AG52" s="255"/>
      <c r="AH52" s="255"/>
      <c r="AI52" s="255"/>
      <c r="AJ52" s="255"/>
      <c r="AK52" s="231" t="s">
        <v>3</v>
      </c>
      <c r="AL52" s="231"/>
      <c r="AM52" s="231" t="s">
        <v>269</v>
      </c>
      <c r="AN52" s="231"/>
      <c r="AO52" s="66" t="s">
        <v>268</v>
      </c>
      <c r="AP52" s="66" t="s">
        <v>267</v>
      </c>
      <c r="AQ52" s="61"/>
    </row>
    <row r="53" spans="1:43" ht="11.25" customHeight="1" thickBot="1" x14ac:dyDescent="0.3">
      <c r="A53" s="256" t="s">
        <v>283</v>
      </c>
      <c r="B53" s="257"/>
      <c r="C53" s="257"/>
      <c r="D53" s="257"/>
      <c r="E53" s="257"/>
      <c r="F53" s="257"/>
      <c r="G53" s="257"/>
      <c r="H53" s="257"/>
      <c r="I53" s="257"/>
      <c r="J53" s="257"/>
      <c r="K53" s="257"/>
      <c r="L53" s="257"/>
      <c r="M53" s="257"/>
      <c r="N53" s="257"/>
      <c r="O53" s="257"/>
      <c r="P53" s="257"/>
      <c r="Q53" s="257"/>
      <c r="R53" s="257"/>
      <c r="S53" s="257"/>
      <c r="T53" s="257"/>
      <c r="U53" s="257"/>
      <c r="V53" s="257"/>
      <c r="W53" s="257"/>
      <c r="X53" s="257"/>
      <c r="Y53" s="257"/>
      <c r="Z53" s="257"/>
      <c r="AA53" s="257"/>
      <c r="AB53" s="257"/>
      <c r="AC53" s="257"/>
      <c r="AD53" s="257"/>
      <c r="AE53" s="257"/>
      <c r="AF53" s="257"/>
      <c r="AG53" s="257"/>
      <c r="AH53" s="257"/>
      <c r="AI53" s="257"/>
      <c r="AJ53" s="257"/>
      <c r="AK53" s="231" t="s">
        <v>475</v>
      </c>
      <c r="AL53" s="231"/>
      <c r="AM53" s="231" t="s">
        <v>475</v>
      </c>
      <c r="AN53" s="231"/>
      <c r="AO53" s="68" t="s">
        <v>475</v>
      </c>
      <c r="AP53" s="68" t="s">
        <v>475</v>
      </c>
      <c r="AQ53" s="61"/>
    </row>
    <row r="54" spans="1:43" ht="12" customHeight="1" thickBot="1" x14ac:dyDescent="0.3">
      <c r="A54" s="239" t="s">
        <v>282</v>
      </c>
      <c r="B54" s="240"/>
      <c r="C54" s="240"/>
      <c r="D54" s="240"/>
      <c r="E54" s="240"/>
      <c r="F54" s="240"/>
      <c r="G54" s="240"/>
      <c r="H54" s="240"/>
      <c r="I54" s="240"/>
      <c r="J54" s="240"/>
      <c r="K54" s="240"/>
      <c r="L54" s="240"/>
      <c r="M54" s="240"/>
      <c r="N54" s="240"/>
      <c r="O54" s="240"/>
      <c r="P54" s="240"/>
      <c r="Q54" s="240"/>
      <c r="R54" s="240"/>
      <c r="S54" s="240"/>
      <c r="T54" s="240"/>
      <c r="U54" s="240"/>
      <c r="V54" s="240"/>
      <c r="W54" s="240"/>
      <c r="X54" s="240"/>
      <c r="Y54" s="240"/>
      <c r="Z54" s="240"/>
      <c r="AA54" s="240"/>
      <c r="AB54" s="240"/>
      <c r="AC54" s="240"/>
      <c r="AD54" s="240"/>
      <c r="AE54" s="240"/>
      <c r="AF54" s="240"/>
      <c r="AG54" s="240"/>
      <c r="AH54" s="240"/>
      <c r="AI54" s="240"/>
      <c r="AJ54" s="240"/>
      <c r="AK54" s="231" t="s">
        <v>475</v>
      </c>
      <c r="AL54" s="231"/>
      <c r="AM54" s="231" t="s">
        <v>475</v>
      </c>
      <c r="AN54" s="231"/>
      <c r="AO54" s="68" t="s">
        <v>475</v>
      </c>
      <c r="AP54" s="68" t="s">
        <v>475</v>
      </c>
      <c r="AQ54" s="61"/>
    </row>
    <row r="55" spans="1:43" ht="12" customHeight="1" thickBot="1" x14ac:dyDescent="0.3">
      <c r="A55" s="239" t="s">
        <v>281</v>
      </c>
      <c r="B55" s="240"/>
      <c r="C55" s="240"/>
      <c r="D55" s="240"/>
      <c r="E55" s="240"/>
      <c r="F55" s="240"/>
      <c r="G55" s="240"/>
      <c r="H55" s="240"/>
      <c r="I55" s="240"/>
      <c r="J55" s="240"/>
      <c r="K55" s="240"/>
      <c r="L55" s="240"/>
      <c r="M55" s="240"/>
      <c r="N55" s="240"/>
      <c r="O55" s="240"/>
      <c r="P55" s="240"/>
      <c r="Q55" s="240"/>
      <c r="R55" s="240"/>
      <c r="S55" s="240"/>
      <c r="T55" s="240"/>
      <c r="U55" s="240"/>
      <c r="V55" s="240"/>
      <c r="W55" s="240"/>
      <c r="X55" s="240"/>
      <c r="Y55" s="240"/>
      <c r="Z55" s="240"/>
      <c r="AA55" s="240"/>
      <c r="AB55" s="240"/>
      <c r="AC55" s="240"/>
      <c r="AD55" s="240"/>
      <c r="AE55" s="240"/>
      <c r="AF55" s="240"/>
      <c r="AG55" s="240"/>
      <c r="AH55" s="240"/>
      <c r="AI55" s="240"/>
      <c r="AJ55" s="240"/>
      <c r="AK55" s="231" t="s">
        <v>475</v>
      </c>
      <c r="AL55" s="231"/>
      <c r="AM55" s="231" t="s">
        <v>475</v>
      </c>
      <c r="AN55" s="231"/>
      <c r="AO55" s="68" t="s">
        <v>475</v>
      </c>
      <c r="AP55" s="68" t="s">
        <v>475</v>
      </c>
      <c r="AQ55" s="61"/>
    </row>
    <row r="56" spans="1:43" ht="12" customHeight="1" thickBot="1" x14ac:dyDescent="0.3">
      <c r="A56" s="247" t="s">
        <v>280</v>
      </c>
      <c r="B56" s="248"/>
      <c r="C56" s="248"/>
      <c r="D56" s="248"/>
      <c r="E56" s="248"/>
      <c r="F56" s="248"/>
      <c r="G56" s="248"/>
      <c r="H56" s="248"/>
      <c r="I56" s="248"/>
      <c r="J56" s="248"/>
      <c r="K56" s="248"/>
      <c r="L56" s="248"/>
      <c r="M56" s="248"/>
      <c r="N56" s="248"/>
      <c r="O56" s="248"/>
      <c r="P56" s="248"/>
      <c r="Q56" s="248"/>
      <c r="R56" s="248"/>
      <c r="S56" s="248"/>
      <c r="T56" s="248"/>
      <c r="U56" s="248"/>
      <c r="V56" s="248"/>
      <c r="W56" s="248"/>
      <c r="X56" s="248"/>
      <c r="Y56" s="248"/>
      <c r="Z56" s="248"/>
      <c r="AA56" s="248"/>
      <c r="AB56" s="248"/>
      <c r="AC56" s="248"/>
      <c r="AD56" s="248"/>
      <c r="AE56" s="248"/>
      <c r="AF56" s="248"/>
      <c r="AG56" s="248"/>
      <c r="AH56" s="248"/>
      <c r="AI56" s="248"/>
      <c r="AJ56" s="248"/>
      <c r="AK56" s="231" t="s">
        <v>475</v>
      </c>
      <c r="AL56" s="231"/>
      <c r="AM56" s="231" t="s">
        <v>475</v>
      </c>
      <c r="AN56" s="231"/>
      <c r="AO56" s="68" t="s">
        <v>475</v>
      </c>
      <c r="AP56" s="68" t="s">
        <v>475</v>
      </c>
      <c r="AQ56" s="61"/>
    </row>
    <row r="57" spans="1:43" ht="6" customHeight="1" thickBot="1" x14ac:dyDescent="0.3">
      <c r="A57" s="67"/>
      <c r="B57" s="67"/>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56"/>
      <c r="AN57" s="56"/>
      <c r="AO57" s="56"/>
      <c r="AP57" s="56"/>
      <c r="AQ57" s="55"/>
    </row>
    <row r="58" spans="1:43" ht="24" customHeight="1" thickBot="1" x14ac:dyDescent="0.3">
      <c r="A58" s="254" t="s">
        <v>279</v>
      </c>
      <c r="B58" s="255"/>
      <c r="C58" s="255"/>
      <c r="D58" s="255"/>
      <c r="E58" s="255"/>
      <c r="F58" s="255"/>
      <c r="G58" s="255"/>
      <c r="H58" s="255"/>
      <c r="I58" s="255"/>
      <c r="J58" s="255"/>
      <c r="K58" s="255"/>
      <c r="L58" s="255"/>
      <c r="M58" s="255"/>
      <c r="N58" s="255"/>
      <c r="O58" s="255"/>
      <c r="P58" s="255"/>
      <c r="Q58" s="255"/>
      <c r="R58" s="255"/>
      <c r="S58" s="255"/>
      <c r="T58" s="255"/>
      <c r="U58" s="255"/>
      <c r="V58" s="255"/>
      <c r="W58" s="255"/>
      <c r="X58" s="255"/>
      <c r="Y58" s="255"/>
      <c r="Z58" s="255"/>
      <c r="AA58" s="255"/>
      <c r="AB58" s="255"/>
      <c r="AC58" s="255"/>
      <c r="AD58" s="255"/>
      <c r="AE58" s="255"/>
      <c r="AF58" s="255"/>
      <c r="AG58" s="255"/>
      <c r="AH58" s="255"/>
      <c r="AI58" s="255"/>
      <c r="AJ58" s="255"/>
      <c r="AK58" s="231" t="s">
        <v>3</v>
      </c>
      <c r="AL58" s="231"/>
      <c r="AM58" s="231" t="s">
        <v>269</v>
      </c>
      <c r="AN58" s="231"/>
      <c r="AO58" s="66" t="s">
        <v>268</v>
      </c>
      <c r="AP58" s="66" t="s">
        <v>267</v>
      </c>
      <c r="AQ58" s="61"/>
    </row>
    <row r="59" spans="1:43" ht="12.75" customHeight="1" thickBot="1" x14ac:dyDescent="0.3">
      <c r="A59" s="258" t="s">
        <v>278</v>
      </c>
      <c r="B59" s="259"/>
      <c r="C59" s="259"/>
      <c r="D59" s="259"/>
      <c r="E59" s="259"/>
      <c r="F59" s="259"/>
      <c r="G59" s="259"/>
      <c r="H59" s="259"/>
      <c r="I59" s="259"/>
      <c r="J59" s="259"/>
      <c r="K59" s="259"/>
      <c r="L59" s="259"/>
      <c r="M59" s="259"/>
      <c r="N59" s="259"/>
      <c r="O59" s="259"/>
      <c r="P59" s="259"/>
      <c r="Q59" s="259"/>
      <c r="R59" s="259"/>
      <c r="S59" s="259"/>
      <c r="T59" s="259"/>
      <c r="U59" s="259"/>
      <c r="V59" s="259"/>
      <c r="W59" s="259"/>
      <c r="X59" s="259"/>
      <c r="Y59" s="259"/>
      <c r="Z59" s="259"/>
      <c r="AA59" s="259"/>
      <c r="AB59" s="259"/>
      <c r="AC59" s="259"/>
      <c r="AD59" s="259"/>
      <c r="AE59" s="259"/>
      <c r="AF59" s="259"/>
      <c r="AG59" s="259"/>
      <c r="AH59" s="259"/>
      <c r="AI59" s="259"/>
      <c r="AJ59" s="259"/>
      <c r="AK59" s="231" t="s">
        <v>475</v>
      </c>
      <c r="AL59" s="231"/>
      <c r="AM59" s="231" t="s">
        <v>475</v>
      </c>
      <c r="AN59" s="231"/>
      <c r="AO59" s="68" t="s">
        <v>475</v>
      </c>
      <c r="AP59" s="68" t="s">
        <v>475</v>
      </c>
      <c r="AQ59" s="65"/>
    </row>
    <row r="60" spans="1:43" ht="12" customHeight="1" thickBot="1" x14ac:dyDescent="0.3">
      <c r="A60" s="239" t="s">
        <v>277</v>
      </c>
      <c r="B60" s="240"/>
      <c r="C60" s="240"/>
      <c r="D60" s="240"/>
      <c r="E60" s="240"/>
      <c r="F60" s="240"/>
      <c r="G60" s="240"/>
      <c r="H60" s="240"/>
      <c r="I60" s="240"/>
      <c r="J60" s="240"/>
      <c r="K60" s="240"/>
      <c r="L60" s="240"/>
      <c r="M60" s="240"/>
      <c r="N60" s="240"/>
      <c r="O60" s="240"/>
      <c r="P60" s="240"/>
      <c r="Q60" s="240"/>
      <c r="R60" s="240"/>
      <c r="S60" s="240"/>
      <c r="T60" s="240"/>
      <c r="U60" s="240"/>
      <c r="V60" s="240"/>
      <c r="W60" s="240"/>
      <c r="X60" s="240"/>
      <c r="Y60" s="240"/>
      <c r="Z60" s="240"/>
      <c r="AA60" s="240"/>
      <c r="AB60" s="240"/>
      <c r="AC60" s="240"/>
      <c r="AD60" s="240"/>
      <c r="AE60" s="240"/>
      <c r="AF60" s="240"/>
      <c r="AG60" s="240"/>
      <c r="AH60" s="240"/>
      <c r="AI60" s="240"/>
      <c r="AJ60" s="240"/>
      <c r="AK60" s="231" t="s">
        <v>475</v>
      </c>
      <c r="AL60" s="231"/>
      <c r="AM60" s="231" t="s">
        <v>475</v>
      </c>
      <c r="AN60" s="231"/>
      <c r="AO60" s="68" t="s">
        <v>475</v>
      </c>
      <c r="AP60" s="68" t="s">
        <v>475</v>
      </c>
      <c r="AQ60" s="61"/>
    </row>
    <row r="61" spans="1:43" ht="12" customHeight="1" thickBot="1" x14ac:dyDescent="0.3">
      <c r="A61" s="239" t="s">
        <v>276</v>
      </c>
      <c r="B61" s="240"/>
      <c r="C61" s="240"/>
      <c r="D61" s="240"/>
      <c r="E61" s="240"/>
      <c r="F61" s="240"/>
      <c r="G61" s="240"/>
      <c r="H61" s="240"/>
      <c r="I61" s="240"/>
      <c r="J61" s="240"/>
      <c r="K61" s="240"/>
      <c r="L61" s="240"/>
      <c r="M61" s="240"/>
      <c r="N61" s="240"/>
      <c r="O61" s="240"/>
      <c r="P61" s="240"/>
      <c r="Q61" s="240"/>
      <c r="R61" s="240"/>
      <c r="S61" s="240"/>
      <c r="T61" s="240"/>
      <c r="U61" s="240"/>
      <c r="V61" s="240"/>
      <c r="W61" s="240"/>
      <c r="X61" s="240"/>
      <c r="Y61" s="240"/>
      <c r="Z61" s="240"/>
      <c r="AA61" s="240"/>
      <c r="AB61" s="240"/>
      <c r="AC61" s="240"/>
      <c r="AD61" s="240"/>
      <c r="AE61" s="240"/>
      <c r="AF61" s="240"/>
      <c r="AG61" s="240"/>
      <c r="AH61" s="240"/>
      <c r="AI61" s="240"/>
      <c r="AJ61" s="240"/>
      <c r="AK61" s="231" t="s">
        <v>475</v>
      </c>
      <c r="AL61" s="231"/>
      <c r="AM61" s="231" t="s">
        <v>475</v>
      </c>
      <c r="AN61" s="231"/>
      <c r="AO61" s="68" t="s">
        <v>475</v>
      </c>
      <c r="AP61" s="68" t="s">
        <v>475</v>
      </c>
      <c r="AQ61" s="61"/>
    </row>
    <row r="62" spans="1:43" ht="12" customHeight="1" thickBot="1" x14ac:dyDescent="0.3">
      <c r="A62" s="239" t="s">
        <v>275</v>
      </c>
      <c r="B62" s="240"/>
      <c r="C62" s="240"/>
      <c r="D62" s="240"/>
      <c r="E62" s="240"/>
      <c r="F62" s="240"/>
      <c r="G62" s="240"/>
      <c r="H62" s="240"/>
      <c r="I62" s="240"/>
      <c r="J62" s="240"/>
      <c r="K62" s="240"/>
      <c r="L62" s="240"/>
      <c r="M62" s="240"/>
      <c r="N62" s="240"/>
      <c r="O62" s="240"/>
      <c r="P62" s="240"/>
      <c r="Q62" s="240"/>
      <c r="R62" s="240"/>
      <c r="S62" s="240"/>
      <c r="T62" s="240"/>
      <c r="U62" s="240"/>
      <c r="V62" s="240"/>
      <c r="W62" s="240"/>
      <c r="X62" s="240"/>
      <c r="Y62" s="240"/>
      <c r="Z62" s="240"/>
      <c r="AA62" s="240"/>
      <c r="AB62" s="240"/>
      <c r="AC62" s="240"/>
      <c r="AD62" s="240"/>
      <c r="AE62" s="240"/>
      <c r="AF62" s="240"/>
      <c r="AG62" s="240"/>
      <c r="AH62" s="240"/>
      <c r="AI62" s="240"/>
      <c r="AJ62" s="240"/>
      <c r="AK62" s="231" t="s">
        <v>475</v>
      </c>
      <c r="AL62" s="231"/>
      <c r="AM62" s="231" t="s">
        <v>475</v>
      </c>
      <c r="AN62" s="231"/>
      <c r="AO62" s="68" t="s">
        <v>475</v>
      </c>
      <c r="AP62" s="68" t="s">
        <v>475</v>
      </c>
      <c r="AQ62" s="61"/>
    </row>
    <row r="63" spans="1:43" ht="9.75" customHeight="1" thickBot="1" x14ac:dyDescent="0.3">
      <c r="A63" s="239"/>
      <c r="B63" s="240"/>
      <c r="C63" s="240"/>
      <c r="D63" s="240"/>
      <c r="E63" s="240"/>
      <c r="F63" s="240"/>
      <c r="G63" s="240"/>
      <c r="H63" s="240"/>
      <c r="I63" s="240"/>
      <c r="J63" s="240"/>
      <c r="K63" s="240"/>
      <c r="L63" s="240"/>
      <c r="M63" s="240"/>
      <c r="N63" s="240"/>
      <c r="O63" s="240"/>
      <c r="P63" s="240"/>
      <c r="Q63" s="240"/>
      <c r="R63" s="240"/>
      <c r="S63" s="240"/>
      <c r="T63" s="240"/>
      <c r="U63" s="240"/>
      <c r="V63" s="240"/>
      <c r="W63" s="240"/>
      <c r="X63" s="240"/>
      <c r="Y63" s="240"/>
      <c r="Z63" s="240"/>
      <c r="AA63" s="240"/>
      <c r="AB63" s="240"/>
      <c r="AC63" s="240"/>
      <c r="AD63" s="240"/>
      <c r="AE63" s="240"/>
      <c r="AF63" s="240"/>
      <c r="AG63" s="240"/>
      <c r="AH63" s="240"/>
      <c r="AI63" s="240"/>
      <c r="AJ63" s="240"/>
      <c r="AK63" s="231" t="s">
        <v>475</v>
      </c>
      <c r="AL63" s="231"/>
      <c r="AM63" s="231" t="s">
        <v>475</v>
      </c>
      <c r="AN63" s="231"/>
      <c r="AO63" s="68" t="s">
        <v>475</v>
      </c>
      <c r="AP63" s="68" t="s">
        <v>475</v>
      </c>
      <c r="AQ63" s="61"/>
    </row>
    <row r="64" spans="1:43" ht="9.75" customHeight="1" thickBot="1" x14ac:dyDescent="0.3">
      <c r="A64" s="239"/>
      <c r="B64" s="240"/>
      <c r="C64" s="240"/>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40"/>
      <c r="AI64" s="240"/>
      <c r="AJ64" s="240"/>
      <c r="AK64" s="231" t="s">
        <v>475</v>
      </c>
      <c r="AL64" s="231"/>
      <c r="AM64" s="231" t="s">
        <v>475</v>
      </c>
      <c r="AN64" s="231"/>
      <c r="AO64" s="68" t="s">
        <v>475</v>
      </c>
      <c r="AP64" s="68" t="s">
        <v>475</v>
      </c>
      <c r="AQ64" s="61"/>
    </row>
    <row r="65" spans="1:43" ht="12" customHeight="1" thickBot="1" x14ac:dyDescent="0.3">
      <c r="A65" s="239" t="s">
        <v>274</v>
      </c>
      <c r="B65" s="240"/>
      <c r="C65" s="240"/>
      <c r="D65" s="240"/>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c r="AC65" s="240"/>
      <c r="AD65" s="240"/>
      <c r="AE65" s="240"/>
      <c r="AF65" s="240"/>
      <c r="AG65" s="240"/>
      <c r="AH65" s="240"/>
      <c r="AI65" s="240"/>
      <c r="AJ65" s="240"/>
      <c r="AK65" s="231" t="s">
        <v>475</v>
      </c>
      <c r="AL65" s="231"/>
      <c r="AM65" s="231" t="s">
        <v>475</v>
      </c>
      <c r="AN65" s="231"/>
      <c r="AO65" s="68" t="s">
        <v>475</v>
      </c>
      <c r="AP65" s="68" t="s">
        <v>475</v>
      </c>
      <c r="AQ65" s="61"/>
    </row>
    <row r="66" spans="1:43" ht="27.75" customHeight="1" thickBot="1" x14ac:dyDescent="0.3">
      <c r="A66" s="260" t="s">
        <v>273</v>
      </c>
      <c r="B66" s="261"/>
      <c r="C66" s="261"/>
      <c r="D66" s="261"/>
      <c r="E66" s="261"/>
      <c r="F66" s="261"/>
      <c r="G66" s="261"/>
      <c r="H66" s="261"/>
      <c r="I66" s="261"/>
      <c r="J66" s="261"/>
      <c r="K66" s="261"/>
      <c r="L66" s="261"/>
      <c r="M66" s="261"/>
      <c r="N66" s="261"/>
      <c r="O66" s="261"/>
      <c r="P66" s="261"/>
      <c r="Q66" s="261"/>
      <c r="R66" s="261"/>
      <c r="S66" s="261"/>
      <c r="T66" s="261"/>
      <c r="U66" s="261"/>
      <c r="V66" s="261"/>
      <c r="W66" s="261"/>
      <c r="X66" s="261"/>
      <c r="Y66" s="261"/>
      <c r="Z66" s="261"/>
      <c r="AA66" s="261"/>
      <c r="AB66" s="261"/>
      <c r="AC66" s="261"/>
      <c r="AD66" s="261"/>
      <c r="AE66" s="261"/>
      <c r="AF66" s="261"/>
      <c r="AG66" s="261"/>
      <c r="AH66" s="261"/>
      <c r="AI66" s="261"/>
      <c r="AJ66" s="262"/>
      <c r="AK66" s="231" t="s">
        <v>475</v>
      </c>
      <c r="AL66" s="231"/>
      <c r="AM66" s="231" t="s">
        <v>475</v>
      </c>
      <c r="AN66" s="231"/>
      <c r="AO66" s="68" t="s">
        <v>475</v>
      </c>
      <c r="AP66" s="68" t="s">
        <v>475</v>
      </c>
      <c r="AQ66" s="65"/>
    </row>
    <row r="67" spans="1:43" ht="11.25" customHeight="1" thickBot="1" x14ac:dyDescent="0.3">
      <c r="A67" s="239" t="s">
        <v>265</v>
      </c>
      <c r="B67" s="240"/>
      <c r="C67" s="240"/>
      <c r="D67" s="240"/>
      <c r="E67" s="240"/>
      <c r="F67" s="240"/>
      <c r="G67" s="240"/>
      <c r="H67" s="240"/>
      <c r="I67" s="240"/>
      <c r="J67" s="240"/>
      <c r="K67" s="240"/>
      <c r="L67" s="240"/>
      <c r="M67" s="240"/>
      <c r="N67" s="240"/>
      <c r="O67" s="240"/>
      <c r="P67" s="240"/>
      <c r="Q67" s="240"/>
      <c r="R67" s="240"/>
      <c r="S67" s="240"/>
      <c r="T67" s="240"/>
      <c r="U67" s="240"/>
      <c r="V67" s="240"/>
      <c r="W67" s="240"/>
      <c r="X67" s="240"/>
      <c r="Y67" s="240"/>
      <c r="Z67" s="240"/>
      <c r="AA67" s="240"/>
      <c r="AB67" s="240"/>
      <c r="AC67" s="240"/>
      <c r="AD67" s="240"/>
      <c r="AE67" s="240"/>
      <c r="AF67" s="240"/>
      <c r="AG67" s="240"/>
      <c r="AH67" s="240"/>
      <c r="AI67" s="240"/>
      <c r="AJ67" s="240"/>
      <c r="AK67" s="231" t="s">
        <v>475</v>
      </c>
      <c r="AL67" s="231"/>
      <c r="AM67" s="231" t="s">
        <v>475</v>
      </c>
      <c r="AN67" s="231"/>
      <c r="AO67" s="68" t="s">
        <v>475</v>
      </c>
      <c r="AP67" s="68" t="s">
        <v>475</v>
      </c>
      <c r="AQ67" s="61"/>
    </row>
    <row r="68" spans="1:43" ht="25.5" customHeight="1" thickBot="1" x14ac:dyDescent="0.3">
      <c r="A68" s="260" t="s">
        <v>266</v>
      </c>
      <c r="B68" s="261"/>
      <c r="C68" s="261"/>
      <c r="D68" s="261"/>
      <c r="E68" s="261"/>
      <c r="F68" s="261"/>
      <c r="G68" s="261"/>
      <c r="H68" s="261"/>
      <c r="I68" s="261"/>
      <c r="J68" s="261"/>
      <c r="K68" s="261"/>
      <c r="L68" s="261"/>
      <c r="M68" s="261"/>
      <c r="N68" s="261"/>
      <c r="O68" s="261"/>
      <c r="P68" s="261"/>
      <c r="Q68" s="261"/>
      <c r="R68" s="261"/>
      <c r="S68" s="261"/>
      <c r="T68" s="261"/>
      <c r="U68" s="261"/>
      <c r="V68" s="261"/>
      <c r="W68" s="261"/>
      <c r="X68" s="261"/>
      <c r="Y68" s="261"/>
      <c r="Z68" s="261"/>
      <c r="AA68" s="261"/>
      <c r="AB68" s="261"/>
      <c r="AC68" s="261"/>
      <c r="AD68" s="261"/>
      <c r="AE68" s="261"/>
      <c r="AF68" s="261"/>
      <c r="AG68" s="261"/>
      <c r="AH68" s="261"/>
      <c r="AI68" s="261"/>
      <c r="AJ68" s="262"/>
      <c r="AK68" s="231" t="s">
        <v>475</v>
      </c>
      <c r="AL68" s="231"/>
      <c r="AM68" s="231" t="s">
        <v>475</v>
      </c>
      <c r="AN68" s="231"/>
      <c r="AO68" s="68" t="s">
        <v>475</v>
      </c>
      <c r="AP68" s="68" t="s">
        <v>475</v>
      </c>
      <c r="AQ68" s="65"/>
    </row>
    <row r="69" spans="1:43" ht="12" customHeight="1" thickBot="1" x14ac:dyDescent="0.3">
      <c r="A69" s="239" t="s">
        <v>264</v>
      </c>
      <c r="B69" s="240"/>
      <c r="C69" s="240"/>
      <c r="D69" s="240"/>
      <c r="E69" s="240"/>
      <c r="F69" s="240"/>
      <c r="G69" s="240"/>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231" t="s">
        <v>475</v>
      </c>
      <c r="AL69" s="231"/>
      <c r="AM69" s="231" t="s">
        <v>475</v>
      </c>
      <c r="AN69" s="231"/>
      <c r="AO69" s="68" t="s">
        <v>475</v>
      </c>
      <c r="AP69" s="68" t="s">
        <v>475</v>
      </c>
      <c r="AQ69" s="61"/>
    </row>
    <row r="70" spans="1:43" ht="12.75" customHeight="1" thickBot="1" x14ac:dyDescent="0.3">
      <c r="A70" s="263" t="s">
        <v>272</v>
      </c>
      <c r="B70" s="264"/>
      <c r="C70" s="264"/>
      <c r="D70" s="264"/>
      <c r="E70" s="264"/>
      <c r="F70" s="264"/>
      <c r="G70" s="264"/>
      <c r="H70" s="264"/>
      <c r="I70" s="264"/>
      <c r="J70" s="264"/>
      <c r="K70" s="264"/>
      <c r="L70" s="264"/>
      <c r="M70" s="264"/>
      <c r="N70" s="264"/>
      <c r="O70" s="264"/>
      <c r="P70" s="264"/>
      <c r="Q70" s="264"/>
      <c r="R70" s="264"/>
      <c r="S70" s="264"/>
      <c r="T70" s="264"/>
      <c r="U70" s="264"/>
      <c r="V70" s="264"/>
      <c r="W70" s="264"/>
      <c r="X70" s="264"/>
      <c r="Y70" s="264"/>
      <c r="Z70" s="264"/>
      <c r="AA70" s="264"/>
      <c r="AB70" s="264"/>
      <c r="AC70" s="264"/>
      <c r="AD70" s="264"/>
      <c r="AE70" s="264"/>
      <c r="AF70" s="264"/>
      <c r="AG70" s="264"/>
      <c r="AH70" s="264"/>
      <c r="AI70" s="264"/>
      <c r="AJ70" s="264"/>
      <c r="AK70" s="231" t="s">
        <v>475</v>
      </c>
      <c r="AL70" s="231"/>
      <c r="AM70" s="231" t="s">
        <v>475</v>
      </c>
      <c r="AN70" s="231"/>
      <c r="AO70" s="68" t="s">
        <v>475</v>
      </c>
      <c r="AP70" s="68" t="s">
        <v>475</v>
      </c>
      <c r="AQ70" s="65"/>
    </row>
    <row r="71" spans="1:43" ht="12" customHeight="1" thickBot="1" x14ac:dyDescent="0.3">
      <c r="A71" s="239" t="s">
        <v>263</v>
      </c>
      <c r="B71" s="240"/>
      <c r="C71" s="240"/>
      <c r="D71" s="240"/>
      <c r="E71" s="240"/>
      <c r="F71" s="240"/>
      <c r="G71" s="240"/>
      <c r="H71" s="240"/>
      <c r="I71" s="240"/>
      <c r="J71" s="240"/>
      <c r="K71" s="240"/>
      <c r="L71" s="240"/>
      <c r="M71" s="240"/>
      <c r="N71" s="240"/>
      <c r="O71" s="240"/>
      <c r="P71" s="240"/>
      <c r="Q71" s="240"/>
      <c r="R71" s="240"/>
      <c r="S71" s="240"/>
      <c r="T71" s="240"/>
      <c r="U71" s="240"/>
      <c r="V71" s="240"/>
      <c r="W71" s="240"/>
      <c r="X71" s="240"/>
      <c r="Y71" s="240"/>
      <c r="Z71" s="240"/>
      <c r="AA71" s="240"/>
      <c r="AB71" s="240"/>
      <c r="AC71" s="240"/>
      <c r="AD71" s="240"/>
      <c r="AE71" s="240"/>
      <c r="AF71" s="240"/>
      <c r="AG71" s="240"/>
      <c r="AH71" s="240"/>
      <c r="AI71" s="240"/>
      <c r="AJ71" s="240"/>
      <c r="AK71" s="231" t="s">
        <v>475</v>
      </c>
      <c r="AL71" s="231"/>
      <c r="AM71" s="231" t="s">
        <v>475</v>
      </c>
      <c r="AN71" s="231"/>
      <c r="AO71" s="68" t="s">
        <v>475</v>
      </c>
      <c r="AP71" s="68" t="s">
        <v>475</v>
      </c>
      <c r="AQ71" s="61"/>
    </row>
    <row r="72" spans="1:43" ht="12.75" customHeight="1" thickBot="1" x14ac:dyDescent="0.3">
      <c r="A72" s="265" t="s">
        <v>271</v>
      </c>
      <c r="B72" s="266"/>
      <c r="C72" s="266"/>
      <c r="D72" s="266"/>
      <c r="E72" s="266"/>
      <c r="F72" s="266"/>
      <c r="G72" s="266"/>
      <c r="H72" s="266"/>
      <c r="I72" s="266"/>
      <c r="J72" s="266"/>
      <c r="K72" s="266"/>
      <c r="L72" s="266"/>
      <c r="M72" s="266"/>
      <c r="N72" s="266"/>
      <c r="O72" s="266"/>
      <c r="P72" s="266"/>
      <c r="Q72" s="266"/>
      <c r="R72" s="266"/>
      <c r="S72" s="266"/>
      <c r="T72" s="266"/>
      <c r="U72" s="266"/>
      <c r="V72" s="266"/>
      <c r="W72" s="266"/>
      <c r="X72" s="266"/>
      <c r="Y72" s="266"/>
      <c r="Z72" s="266"/>
      <c r="AA72" s="266"/>
      <c r="AB72" s="266"/>
      <c r="AC72" s="266"/>
      <c r="AD72" s="266"/>
      <c r="AE72" s="266"/>
      <c r="AF72" s="266"/>
      <c r="AG72" s="266"/>
      <c r="AH72" s="266"/>
      <c r="AI72" s="266"/>
      <c r="AJ72" s="267"/>
      <c r="AK72" s="231" t="s">
        <v>475</v>
      </c>
      <c r="AL72" s="231"/>
      <c r="AM72" s="231" t="s">
        <v>475</v>
      </c>
      <c r="AN72" s="231"/>
      <c r="AO72" s="68" t="s">
        <v>475</v>
      </c>
      <c r="AP72" s="68" t="s">
        <v>475</v>
      </c>
      <c r="AQ72" s="65"/>
    </row>
    <row r="73" spans="1:43" ht="7.5" customHeight="1" thickBot="1" x14ac:dyDescent="0.3">
      <c r="A73" s="67"/>
      <c r="B73" s="67"/>
      <c r="C73" s="67"/>
      <c r="D73" s="67"/>
      <c r="E73" s="67"/>
      <c r="F73" s="67"/>
      <c r="G73" s="67"/>
      <c r="H73" s="67"/>
      <c r="I73" s="67"/>
      <c r="J73" s="67"/>
      <c r="K73" s="67"/>
      <c r="L73" s="67"/>
      <c r="M73" s="67"/>
      <c r="N73" s="67"/>
      <c r="O73" s="67"/>
      <c r="P73" s="67"/>
      <c r="Q73" s="67"/>
      <c r="R73" s="67"/>
      <c r="S73" s="67"/>
      <c r="T73" s="67"/>
      <c r="U73" s="67"/>
      <c r="V73" s="67"/>
      <c r="W73" s="67"/>
      <c r="X73" s="67"/>
      <c r="Y73" s="67"/>
      <c r="Z73" s="67"/>
      <c r="AA73" s="67"/>
      <c r="AB73" s="67"/>
      <c r="AC73" s="67"/>
      <c r="AD73" s="67"/>
      <c r="AE73" s="67"/>
      <c r="AF73" s="67"/>
      <c r="AG73" s="67"/>
      <c r="AH73" s="67"/>
      <c r="AI73" s="67"/>
      <c r="AJ73" s="67"/>
      <c r="AK73" s="67"/>
      <c r="AL73" s="67"/>
      <c r="AM73" s="56"/>
      <c r="AN73" s="56"/>
      <c r="AO73" s="56"/>
      <c r="AP73" s="56"/>
      <c r="AQ73" s="55"/>
    </row>
    <row r="74" spans="1:43" ht="25.5" customHeight="1" thickBot="1" x14ac:dyDescent="0.3">
      <c r="A74" s="254" t="s">
        <v>270</v>
      </c>
      <c r="B74" s="255"/>
      <c r="C74" s="255"/>
      <c r="D74" s="255"/>
      <c r="E74" s="255"/>
      <c r="F74" s="255"/>
      <c r="G74" s="255"/>
      <c r="H74" s="255"/>
      <c r="I74" s="255"/>
      <c r="J74" s="255"/>
      <c r="K74" s="255"/>
      <c r="L74" s="255"/>
      <c r="M74" s="255"/>
      <c r="N74" s="255"/>
      <c r="O74" s="255"/>
      <c r="P74" s="255"/>
      <c r="Q74" s="255"/>
      <c r="R74" s="255"/>
      <c r="S74" s="255"/>
      <c r="T74" s="255"/>
      <c r="U74" s="255"/>
      <c r="V74" s="255"/>
      <c r="W74" s="255"/>
      <c r="X74" s="255"/>
      <c r="Y74" s="255"/>
      <c r="Z74" s="255"/>
      <c r="AA74" s="255"/>
      <c r="AB74" s="255"/>
      <c r="AC74" s="255"/>
      <c r="AD74" s="255"/>
      <c r="AE74" s="255"/>
      <c r="AF74" s="255"/>
      <c r="AG74" s="255"/>
      <c r="AH74" s="255"/>
      <c r="AI74" s="255"/>
      <c r="AJ74" s="255"/>
      <c r="AK74" s="231" t="s">
        <v>3</v>
      </c>
      <c r="AL74" s="231"/>
      <c r="AM74" s="231" t="s">
        <v>269</v>
      </c>
      <c r="AN74" s="231"/>
      <c r="AO74" s="66" t="s">
        <v>268</v>
      </c>
      <c r="AP74" s="66" t="s">
        <v>267</v>
      </c>
      <c r="AQ74" s="61"/>
    </row>
    <row r="75" spans="1:43" ht="25.5" customHeight="1" thickBot="1" x14ac:dyDescent="0.3">
      <c r="A75" s="260" t="s">
        <v>266</v>
      </c>
      <c r="B75" s="261"/>
      <c r="C75" s="261"/>
      <c r="D75" s="261"/>
      <c r="E75" s="261"/>
      <c r="F75" s="261"/>
      <c r="G75" s="261"/>
      <c r="H75" s="261"/>
      <c r="I75" s="261"/>
      <c r="J75" s="261"/>
      <c r="K75" s="261"/>
      <c r="L75" s="261"/>
      <c r="M75" s="261"/>
      <c r="N75" s="261"/>
      <c r="O75" s="261"/>
      <c r="P75" s="261"/>
      <c r="Q75" s="261"/>
      <c r="R75" s="261"/>
      <c r="S75" s="261"/>
      <c r="T75" s="261"/>
      <c r="U75" s="261"/>
      <c r="V75" s="261"/>
      <c r="W75" s="261"/>
      <c r="X75" s="261"/>
      <c r="Y75" s="261"/>
      <c r="Z75" s="261"/>
      <c r="AA75" s="261"/>
      <c r="AB75" s="261"/>
      <c r="AC75" s="261"/>
      <c r="AD75" s="261"/>
      <c r="AE75" s="261"/>
      <c r="AF75" s="261"/>
      <c r="AG75" s="261"/>
      <c r="AH75" s="261"/>
      <c r="AI75" s="261"/>
      <c r="AJ75" s="262"/>
      <c r="AK75" s="231" t="s">
        <v>475</v>
      </c>
      <c r="AL75" s="231"/>
      <c r="AM75" s="231" t="s">
        <v>475</v>
      </c>
      <c r="AN75" s="231"/>
      <c r="AO75" s="68" t="s">
        <v>475</v>
      </c>
      <c r="AP75" s="68" t="s">
        <v>475</v>
      </c>
      <c r="AQ75" s="65"/>
    </row>
    <row r="76" spans="1:43" ht="12" customHeight="1" thickBot="1" x14ac:dyDescent="0.3">
      <c r="A76" s="239" t="s">
        <v>265</v>
      </c>
      <c r="B76" s="240"/>
      <c r="C76" s="240"/>
      <c r="D76" s="240"/>
      <c r="E76" s="240"/>
      <c r="F76" s="240"/>
      <c r="G76" s="240"/>
      <c r="H76" s="240"/>
      <c r="I76" s="240"/>
      <c r="J76" s="240"/>
      <c r="K76" s="240"/>
      <c r="L76" s="240"/>
      <c r="M76" s="240"/>
      <c r="N76" s="240"/>
      <c r="O76" s="240"/>
      <c r="P76" s="240"/>
      <c r="Q76" s="240"/>
      <c r="R76" s="240"/>
      <c r="S76" s="240"/>
      <c r="T76" s="240"/>
      <c r="U76" s="240"/>
      <c r="V76" s="240"/>
      <c r="W76" s="240"/>
      <c r="X76" s="240"/>
      <c r="Y76" s="240"/>
      <c r="Z76" s="240"/>
      <c r="AA76" s="240"/>
      <c r="AB76" s="240"/>
      <c r="AC76" s="240"/>
      <c r="AD76" s="240"/>
      <c r="AE76" s="240"/>
      <c r="AF76" s="240"/>
      <c r="AG76" s="240"/>
      <c r="AH76" s="240"/>
      <c r="AI76" s="240"/>
      <c r="AJ76" s="240"/>
      <c r="AK76" s="231" t="s">
        <v>475</v>
      </c>
      <c r="AL76" s="231"/>
      <c r="AM76" s="231" t="s">
        <v>475</v>
      </c>
      <c r="AN76" s="231"/>
      <c r="AO76" s="68" t="s">
        <v>475</v>
      </c>
      <c r="AP76" s="68" t="s">
        <v>475</v>
      </c>
      <c r="AQ76" s="61"/>
    </row>
    <row r="77" spans="1:43" ht="12" customHeight="1" thickBot="1" x14ac:dyDescent="0.3">
      <c r="A77" s="239" t="s">
        <v>264</v>
      </c>
      <c r="B77" s="240"/>
      <c r="C77" s="240"/>
      <c r="D77" s="240"/>
      <c r="E77" s="240"/>
      <c r="F77" s="240"/>
      <c r="G77" s="240"/>
      <c r="H77" s="240"/>
      <c r="I77" s="240"/>
      <c r="J77" s="240"/>
      <c r="K77" s="240"/>
      <c r="L77" s="240"/>
      <c r="M77" s="240"/>
      <c r="N77" s="240"/>
      <c r="O77" s="240"/>
      <c r="P77" s="240"/>
      <c r="Q77" s="240"/>
      <c r="R77" s="240"/>
      <c r="S77" s="240"/>
      <c r="T77" s="240"/>
      <c r="U77" s="240"/>
      <c r="V77" s="240"/>
      <c r="W77" s="240"/>
      <c r="X77" s="240"/>
      <c r="Y77" s="240"/>
      <c r="Z77" s="240"/>
      <c r="AA77" s="240"/>
      <c r="AB77" s="240"/>
      <c r="AC77" s="240"/>
      <c r="AD77" s="240"/>
      <c r="AE77" s="240"/>
      <c r="AF77" s="240"/>
      <c r="AG77" s="240"/>
      <c r="AH77" s="240"/>
      <c r="AI77" s="240"/>
      <c r="AJ77" s="240"/>
      <c r="AK77" s="231" t="s">
        <v>475</v>
      </c>
      <c r="AL77" s="231"/>
      <c r="AM77" s="231" t="s">
        <v>475</v>
      </c>
      <c r="AN77" s="231"/>
      <c r="AO77" s="68" t="s">
        <v>475</v>
      </c>
      <c r="AP77" s="68" t="s">
        <v>475</v>
      </c>
      <c r="AQ77" s="61"/>
    </row>
    <row r="78" spans="1:43" ht="12" customHeight="1" thickBot="1" x14ac:dyDescent="0.3">
      <c r="A78" s="239" t="s">
        <v>263</v>
      </c>
      <c r="B78" s="240"/>
      <c r="C78" s="240"/>
      <c r="D78" s="240"/>
      <c r="E78" s="240"/>
      <c r="F78" s="240"/>
      <c r="G78" s="240"/>
      <c r="H78" s="240"/>
      <c r="I78" s="240"/>
      <c r="J78" s="240"/>
      <c r="K78" s="240"/>
      <c r="L78" s="240"/>
      <c r="M78" s="240"/>
      <c r="N78" s="240"/>
      <c r="O78" s="240"/>
      <c r="P78" s="240"/>
      <c r="Q78" s="240"/>
      <c r="R78" s="240"/>
      <c r="S78" s="240"/>
      <c r="T78" s="240"/>
      <c r="U78" s="240"/>
      <c r="V78" s="240"/>
      <c r="W78" s="240"/>
      <c r="X78" s="240"/>
      <c r="Y78" s="240"/>
      <c r="Z78" s="240"/>
      <c r="AA78" s="240"/>
      <c r="AB78" s="240"/>
      <c r="AC78" s="240"/>
      <c r="AD78" s="240"/>
      <c r="AE78" s="240"/>
      <c r="AF78" s="240"/>
      <c r="AG78" s="240"/>
      <c r="AH78" s="240"/>
      <c r="AI78" s="240"/>
      <c r="AJ78" s="240"/>
      <c r="AK78" s="231" t="s">
        <v>475</v>
      </c>
      <c r="AL78" s="231"/>
      <c r="AM78" s="231" t="s">
        <v>475</v>
      </c>
      <c r="AN78" s="231"/>
      <c r="AO78" s="68" t="s">
        <v>475</v>
      </c>
      <c r="AP78" s="68" t="s">
        <v>475</v>
      </c>
      <c r="AQ78" s="61"/>
    </row>
    <row r="79" spans="1:43" ht="12" customHeight="1" thickBot="1" x14ac:dyDescent="0.3">
      <c r="A79" s="239" t="s">
        <v>262</v>
      </c>
      <c r="B79" s="240"/>
      <c r="C79" s="240"/>
      <c r="D79" s="240"/>
      <c r="E79" s="240"/>
      <c r="F79" s="240"/>
      <c r="G79" s="240"/>
      <c r="H79" s="240"/>
      <c r="I79" s="240"/>
      <c r="J79" s="240"/>
      <c r="K79" s="240"/>
      <c r="L79" s="240"/>
      <c r="M79" s="240"/>
      <c r="N79" s="240"/>
      <c r="O79" s="240"/>
      <c r="P79" s="240"/>
      <c r="Q79" s="240"/>
      <c r="R79" s="240"/>
      <c r="S79" s="240"/>
      <c r="T79" s="240"/>
      <c r="U79" s="240"/>
      <c r="V79" s="240"/>
      <c r="W79" s="240"/>
      <c r="X79" s="240"/>
      <c r="Y79" s="240"/>
      <c r="Z79" s="240"/>
      <c r="AA79" s="240"/>
      <c r="AB79" s="240"/>
      <c r="AC79" s="240"/>
      <c r="AD79" s="240"/>
      <c r="AE79" s="240"/>
      <c r="AF79" s="240"/>
      <c r="AG79" s="240"/>
      <c r="AH79" s="240"/>
      <c r="AI79" s="240"/>
      <c r="AJ79" s="240"/>
      <c r="AK79" s="231" t="s">
        <v>475</v>
      </c>
      <c r="AL79" s="231"/>
      <c r="AM79" s="231" t="s">
        <v>475</v>
      </c>
      <c r="AN79" s="231"/>
      <c r="AO79" s="68" t="s">
        <v>475</v>
      </c>
      <c r="AP79" s="68" t="s">
        <v>475</v>
      </c>
      <c r="AQ79" s="61"/>
    </row>
    <row r="80" spans="1:43" ht="12" customHeight="1" thickBot="1" x14ac:dyDescent="0.3">
      <c r="A80" s="239" t="s">
        <v>261</v>
      </c>
      <c r="B80" s="240"/>
      <c r="C80" s="240"/>
      <c r="D80" s="240"/>
      <c r="E80" s="240"/>
      <c r="F80" s="240"/>
      <c r="G80" s="240"/>
      <c r="H80" s="240"/>
      <c r="I80" s="240"/>
      <c r="J80" s="240"/>
      <c r="K80" s="240"/>
      <c r="L80" s="240"/>
      <c r="M80" s="240"/>
      <c r="N80" s="240"/>
      <c r="O80" s="240"/>
      <c r="P80" s="240"/>
      <c r="Q80" s="240"/>
      <c r="R80" s="240"/>
      <c r="S80" s="240"/>
      <c r="T80" s="240"/>
      <c r="U80" s="240"/>
      <c r="V80" s="240"/>
      <c r="W80" s="240"/>
      <c r="X80" s="240"/>
      <c r="Y80" s="240"/>
      <c r="Z80" s="240"/>
      <c r="AA80" s="240"/>
      <c r="AB80" s="240"/>
      <c r="AC80" s="240"/>
      <c r="AD80" s="240"/>
      <c r="AE80" s="240"/>
      <c r="AF80" s="240"/>
      <c r="AG80" s="240"/>
      <c r="AH80" s="240"/>
      <c r="AI80" s="240"/>
      <c r="AJ80" s="240"/>
      <c r="AK80" s="231" t="s">
        <v>475</v>
      </c>
      <c r="AL80" s="231"/>
      <c r="AM80" s="231" t="s">
        <v>475</v>
      </c>
      <c r="AN80" s="231"/>
      <c r="AO80" s="68" t="s">
        <v>475</v>
      </c>
      <c r="AP80" s="68" t="s">
        <v>475</v>
      </c>
      <c r="AQ80" s="61"/>
    </row>
    <row r="81" spans="1:45" ht="12.75" customHeight="1" thickBot="1" x14ac:dyDescent="0.3">
      <c r="A81" s="239" t="s">
        <v>260</v>
      </c>
      <c r="B81" s="240"/>
      <c r="C81" s="240"/>
      <c r="D81" s="240"/>
      <c r="E81" s="240"/>
      <c r="F81" s="240"/>
      <c r="G81" s="240"/>
      <c r="H81" s="240"/>
      <c r="I81" s="240"/>
      <c r="J81" s="240"/>
      <c r="K81" s="240"/>
      <c r="L81" s="240"/>
      <c r="M81" s="240"/>
      <c r="N81" s="240"/>
      <c r="O81" s="240"/>
      <c r="P81" s="240"/>
      <c r="Q81" s="240"/>
      <c r="R81" s="240"/>
      <c r="S81" s="240"/>
      <c r="T81" s="240"/>
      <c r="U81" s="240"/>
      <c r="V81" s="240"/>
      <c r="W81" s="240"/>
      <c r="X81" s="240"/>
      <c r="Y81" s="240"/>
      <c r="Z81" s="240"/>
      <c r="AA81" s="240"/>
      <c r="AB81" s="240"/>
      <c r="AC81" s="240"/>
      <c r="AD81" s="240"/>
      <c r="AE81" s="240"/>
      <c r="AF81" s="240"/>
      <c r="AG81" s="240"/>
      <c r="AH81" s="240"/>
      <c r="AI81" s="240"/>
      <c r="AJ81" s="240"/>
      <c r="AK81" s="231" t="s">
        <v>475</v>
      </c>
      <c r="AL81" s="231"/>
      <c r="AM81" s="231" t="s">
        <v>475</v>
      </c>
      <c r="AN81" s="231"/>
      <c r="AO81" s="68" t="s">
        <v>475</v>
      </c>
      <c r="AP81" s="68" t="s">
        <v>475</v>
      </c>
      <c r="AQ81" s="61"/>
    </row>
    <row r="82" spans="1:45" ht="12.75" customHeight="1" thickBot="1" x14ac:dyDescent="0.3">
      <c r="A82" s="239" t="s">
        <v>259</v>
      </c>
      <c r="B82" s="240"/>
      <c r="C82" s="240"/>
      <c r="D82" s="240"/>
      <c r="E82" s="240"/>
      <c r="F82" s="240"/>
      <c r="G82" s="240"/>
      <c r="H82" s="240"/>
      <c r="I82" s="240"/>
      <c r="J82" s="240"/>
      <c r="K82" s="240"/>
      <c r="L82" s="240"/>
      <c r="M82" s="240"/>
      <c r="N82" s="240"/>
      <c r="O82" s="240"/>
      <c r="P82" s="240"/>
      <c r="Q82" s="240"/>
      <c r="R82" s="240"/>
      <c r="S82" s="240"/>
      <c r="T82" s="240"/>
      <c r="U82" s="240"/>
      <c r="V82" s="240"/>
      <c r="W82" s="240"/>
      <c r="X82" s="240"/>
      <c r="Y82" s="240"/>
      <c r="Z82" s="240"/>
      <c r="AA82" s="240"/>
      <c r="AB82" s="240"/>
      <c r="AC82" s="240"/>
      <c r="AD82" s="240"/>
      <c r="AE82" s="240"/>
      <c r="AF82" s="240"/>
      <c r="AG82" s="240"/>
      <c r="AH82" s="240"/>
      <c r="AI82" s="240"/>
      <c r="AJ82" s="240"/>
      <c r="AK82" s="231" t="s">
        <v>475</v>
      </c>
      <c r="AL82" s="231"/>
      <c r="AM82" s="231" t="s">
        <v>475</v>
      </c>
      <c r="AN82" s="231"/>
      <c r="AO82" s="68" t="s">
        <v>475</v>
      </c>
      <c r="AP82" s="68" t="s">
        <v>475</v>
      </c>
      <c r="AQ82" s="61"/>
    </row>
    <row r="83" spans="1:45" ht="12" customHeight="1" thickBot="1" x14ac:dyDescent="0.3">
      <c r="A83" s="263" t="s">
        <v>258</v>
      </c>
      <c r="B83" s="264"/>
      <c r="C83" s="264"/>
      <c r="D83" s="264"/>
      <c r="E83" s="264"/>
      <c r="F83" s="264"/>
      <c r="G83" s="264"/>
      <c r="H83" s="264"/>
      <c r="I83" s="264"/>
      <c r="J83" s="264"/>
      <c r="K83" s="264"/>
      <c r="L83" s="264"/>
      <c r="M83" s="264"/>
      <c r="N83" s="264"/>
      <c r="O83" s="264"/>
      <c r="P83" s="264"/>
      <c r="Q83" s="264"/>
      <c r="R83" s="264"/>
      <c r="S83" s="264"/>
      <c r="T83" s="264"/>
      <c r="U83" s="264"/>
      <c r="V83" s="264"/>
      <c r="W83" s="264"/>
      <c r="X83" s="264"/>
      <c r="Y83" s="264"/>
      <c r="Z83" s="264"/>
      <c r="AA83" s="264"/>
      <c r="AB83" s="264"/>
      <c r="AC83" s="264"/>
      <c r="AD83" s="264"/>
      <c r="AE83" s="264"/>
      <c r="AF83" s="264"/>
      <c r="AG83" s="264"/>
      <c r="AH83" s="264"/>
      <c r="AI83" s="264"/>
      <c r="AJ83" s="264"/>
      <c r="AK83" s="231" t="s">
        <v>475</v>
      </c>
      <c r="AL83" s="231"/>
      <c r="AM83" s="231" t="s">
        <v>475</v>
      </c>
      <c r="AN83" s="231"/>
      <c r="AO83" s="68" t="s">
        <v>475</v>
      </c>
      <c r="AP83" s="68" t="s">
        <v>475</v>
      </c>
      <c r="AQ83" s="65"/>
    </row>
    <row r="84" spans="1:45" ht="12" customHeight="1" thickBot="1" x14ac:dyDescent="0.3">
      <c r="A84" s="263" t="s">
        <v>257</v>
      </c>
      <c r="B84" s="264"/>
      <c r="C84" s="264"/>
      <c r="D84" s="264"/>
      <c r="E84" s="264"/>
      <c r="F84" s="264"/>
      <c r="G84" s="264"/>
      <c r="H84" s="264"/>
      <c r="I84" s="264"/>
      <c r="J84" s="264"/>
      <c r="K84" s="264"/>
      <c r="L84" s="264"/>
      <c r="M84" s="264"/>
      <c r="N84" s="264"/>
      <c r="O84" s="264"/>
      <c r="P84" s="264"/>
      <c r="Q84" s="264"/>
      <c r="R84" s="264"/>
      <c r="S84" s="264"/>
      <c r="T84" s="264"/>
      <c r="U84" s="264"/>
      <c r="V84" s="264"/>
      <c r="W84" s="264"/>
      <c r="X84" s="264"/>
      <c r="Y84" s="264"/>
      <c r="Z84" s="264"/>
      <c r="AA84" s="264"/>
      <c r="AB84" s="264"/>
      <c r="AC84" s="264"/>
      <c r="AD84" s="264"/>
      <c r="AE84" s="264"/>
      <c r="AF84" s="264"/>
      <c r="AG84" s="264"/>
      <c r="AH84" s="264"/>
      <c r="AI84" s="264"/>
      <c r="AJ84" s="264"/>
      <c r="AK84" s="231" t="s">
        <v>475</v>
      </c>
      <c r="AL84" s="231"/>
      <c r="AM84" s="231" t="s">
        <v>475</v>
      </c>
      <c r="AN84" s="231"/>
      <c r="AO84" s="68" t="s">
        <v>475</v>
      </c>
      <c r="AP84" s="68" t="s">
        <v>475</v>
      </c>
      <c r="AQ84" s="65"/>
    </row>
    <row r="85" spans="1:45" ht="12" customHeight="1" thickBot="1" x14ac:dyDescent="0.3">
      <c r="A85" s="239" t="s">
        <v>256</v>
      </c>
      <c r="B85" s="240"/>
      <c r="C85" s="240"/>
      <c r="D85" s="240"/>
      <c r="E85" s="240"/>
      <c r="F85" s="240"/>
      <c r="G85" s="240"/>
      <c r="H85" s="240"/>
      <c r="I85" s="240"/>
      <c r="J85" s="240"/>
      <c r="K85" s="240"/>
      <c r="L85" s="240"/>
      <c r="M85" s="240"/>
      <c r="N85" s="240"/>
      <c r="O85" s="240"/>
      <c r="P85" s="240"/>
      <c r="Q85" s="240"/>
      <c r="R85" s="240"/>
      <c r="S85" s="240"/>
      <c r="T85" s="240"/>
      <c r="U85" s="240"/>
      <c r="V85" s="240"/>
      <c r="W85" s="240"/>
      <c r="X85" s="240"/>
      <c r="Y85" s="240"/>
      <c r="Z85" s="240"/>
      <c r="AA85" s="240"/>
      <c r="AB85" s="240"/>
      <c r="AC85" s="240"/>
      <c r="AD85" s="240"/>
      <c r="AE85" s="240"/>
      <c r="AF85" s="240"/>
      <c r="AG85" s="240"/>
      <c r="AH85" s="240"/>
      <c r="AI85" s="240"/>
      <c r="AJ85" s="240"/>
      <c r="AK85" s="231" t="s">
        <v>475</v>
      </c>
      <c r="AL85" s="231"/>
      <c r="AM85" s="231" t="s">
        <v>475</v>
      </c>
      <c r="AN85" s="231"/>
      <c r="AO85" s="68" t="s">
        <v>475</v>
      </c>
      <c r="AP85" s="68" t="s">
        <v>475</v>
      </c>
      <c r="AQ85" s="55"/>
    </row>
    <row r="86" spans="1:45" ht="27.75" customHeight="1" thickBot="1" x14ac:dyDescent="0.3">
      <c r="A86" s="260" t="s">
        <v>255</v>
      </c>
      <c r="B86" s="261"/>
      <c r="C86" s="261"/>
      <c r="D86" s="261"/>
      <c r="E86" s="261"/>
      <c r="F86" s="261"/>
      <c r="G86" s="261"/>
      <c r="H86" s="261"/>
      <c r="I86" s="261"/>
      <c r="J86" s="261"/>
      <c r="K86" s="261"/>
      <c r="L86" s="261"/>
      <c r="M86" s="261"/>
      <c r="N86" s="261"/>
      <c r="O86" s="261"/>
      <c r="P86" s="261"/>
      <c r="Q86" s="261"/>
      <c r="R86" s="261"/>
      <c r="S86" s="261"/>
      <c r="T86" s="261"/>
      <c r="U86" s="261"/>
      <c r="V86" s="261"/>
      <c r="W86" s="261"/>
      <c r="X86" s="261"/>
      <c r="Y86" s="261"/>
      <c r="Z86" s="261"/>
      <c r="AA86" s="261"/>
      <c r="AB86" s="261"/>
      <c r="AC86" s="261"/>
      <c r="AD86" s="261"/>
      <c r="AE86" s="261"/>
      <c r="AF86" s="261"/>
      <c r="AG86" s="261"/>
      <c r="AH86" s="261"/>
      <c r="AI86" s="261"/>
      <c r="AJ86" s="262"/>
      <c r="AK86" s="231" t="s">
        <v>475</v>
      </c>
      <c r="AL86" s="231"/>
      <c r="AM86" s="231" t="s">
        <v>475</v>
      </c>
      <c r="AN86" s="231"/>
      <c r="AO86" s="68" t="s">
        <v>475</v>
      </c>
      <c r="AP86" s="68" t="s">
        <v>475</v>
      </c>
      <c r="AQ86" s="65"/>
    </row>
    <row r="87" spans="1:45" ht="15.75" thickBot="1" x14ac:dyDescent="0.3">
      <c r="A87" s="260" t="s">
        <v>254</v>
      </c>
      <c r="B87" s="261"/>
      <c r="C87" s="261"/>
      <c r="D87" s="261"/>
      <c r="E87" s="261"/>
      <c r="F87" s="261"/>
      <c r="G87" s="261"/>
      <c r="H87" s="261"/>
      <c r="I87" s="261"/>
      <c r="J87" s="261"/>
      <c r="K87" s="261"/>
      <c r="L87" s="261"/>
      <c r="M87" s="261"/>
      <c r="N87" s="261"/>
      <c r="O87" s="261"/>
      <c r="P87" s="261"/>
      <c r="Q87" s="261"/>
      <c r="R87" s="261"/>
      <c r="S87" s="261"/>
      <c r="T87" s="261"/>
      <c r="U87" s="261"/>
      <c r="V87" s="261"/>
      <c r="W87" s="261"/>
      <c r="X87" s="261"/>
      <c r="Y87" s="261"/>
      <c r="Z87" s="261"/>
      <c r="AA87" s="261"/>
      <c r="AB87" s="261"/>
      <c r="AC87" s="261"/>
      <c r="AD87" s="261"/>
      <c r="AE87" s="261"/>
      <c r="AF87" s="261"/>
      <c r="AG87" s="261"/>
      <c r="AH87" s="261"/>
      <c r="AI87" s="261"/>
      <c r="AJ87" s="262"/>
      <c r="AK87" s="231" t="s">
        <v>475</v>
      </c>
      <c r="AL87" s="231"/>
      <c r="AM87" s="231" t="s">
        <v>475</v>
      </c>
      <c r="AN87" s="231"/>
      <c r="AO87" s="68" t="s">
        <v>475</v>
      </c>
      <c r="AP87" s="68" t="s">
        <v>475</v>
      </c>
      <c r="AQ87" s="65"/>
    </row>
    <row r="88" spans="1:45" ht="14.25" customHeight="1" thickBot="1" x14ac:dyDescent="0.3">
      <c r="A88" s="268" t="s">
        <v>253</v>
      </c>
      <c r="B88" s="269"/>
      <c r="C88" s="269"/>
      <c r="D88" s="270"/>
      <c r="E88" s="64"/>
      <c r="F88" s="64"/>
      <c r="G88" s="64"/>
      <c r="H88" s="64"/>
      <c r="I88" s="64"/>
      <c r="J88" s="64"/>
      <c r="K88" s="64"/>
      <c r="L88" s="64"/>
      <c r="M88" s="64"/>
      <c r="N88" s="64"/>
      <c r="O88" s="64"/>
      <c r="P88" s="64"/>
      <c r="Q88" s="64"/>
      <c r="R88" s="64"/>
      <c r="S88" s="64"/>
      <c r="T88" s="64"/>
      <c r="U88" s="64"/>
      <c r="V88" s="64"/>
      <c r="W88" s="64"/>
      <c r="X88" s="64"/>
      <c r="Y88" s="64"/>
      <c r="Z88" s="64"/>
      <c r="AA88" s="64"/>
      <c r="AB88" s="64"/>
      <c r="AC88" s="64"/>
      <c r="AD88" s="64"/>
      <c r="AE88" s="64"/>
      <c r="AF88" s="64"/>
      <c r="AG88" s="64"/>
      <c r="AH88" s="64"/>
      <c r="AI88" s="64"/>
      <c r="AJ88" s="64"/>
      <c r="AK88" s="231" t="s">
        <v>475</v>
      </c>
      <c r="AL88" s="231"/>
      <c r="AM88" s="231" t="s">
        <v>475</v>
      </c>
      <c r="AN88" s="231"/>
      <c r="AO88" s="68" t="s">
        <v>475</v>
      </c>
      <c r="AP88" s="68" t="s">
        <v>475</v>
      </c>
      <c r="AQ88" s="65"/>
    </row>
    <row r="89" spans="1:45" ht="15.75" thickBot="1" x14ac:dyDescent="0.3">
      <c r="A89" s="268" t="s">
        <v>252</v>
      </c>
      <c r="B89" s="269"/>
      <c r="C89" s="269"/>
      <c r="D89" s="270"/>
      <c r="E89" s="64"/>
      <c r="F89" s="64"/>
      <c r="G89" s="64"/>
      <c r="H89" s="64"/>
      <c r="I89" s="64"/>
      <c r="J89" s="64"/>
      <c r="K89" s="64"/>
      <c r="L89" s="64"/>
      <c r="M89" s="64"/>
      <c r="N89" s="64"/>
      <c r="O89" s="64"/>
      <c r="P89" s="64"/>
      <c r="Q89" s="64"/>
      <c r="R89" s="64"/>
      <c r="S89" s="64"/>
      <c r="T89" s="64"/>
      <c r="U89" s="64"/>
      <c r="V89" s="64"/>
      <c r="W89" s="64"/>
      <c r="X89" s="64"/>
      <c r="Y89" s="64"/>
      <c r="Z89" s="64"/>
      <c r="AA89" s="64"/>
      <c r="AB89" s="64"/>
      <c r="AC89" s="64"/>
      <c r="AD89" s="64"/>
      <c r="AE89" s="64"/>
      <c r="AF89" s="64"/>
      <c r="AG89" s="64"/>
      <c r="AH89" s="64"/>
      <c r="AI89" s="64"/>
      <c r="AJ89" s="64"/>
      <c r="AK89" s="231" t="s">
        <v>475</v>
      </c>
      <c r="AL89" s="231"/>
      <c r="AM89" s="231" t="s">
        <v>475</v>
      </c>
      <c r="AN89" s="231"/>
      <c r="AO89" s="68" t="s">
        <v>475</v>
      </c>
      <c r="AP89" s="68" t="s">
        <v>475</v>
      </c>
      <c r="AQ89" s="55"/>
    </row>
    <row r="90" spans="1:45" ht="12" customHeight="1" thickBot="1" x14ac:dyDescent="0.3">
      <c r="A90" s="63" t="s">
        <v>251</v>
      </c>
      <c r="B90" s="62"/>
      <c r="C90" s="62"/>
      <c r="D90" s="62"/>
      <c r="E90" s="62"/>
      <c r="F90" s="62"/>
      <c r="G90" s="62"/>
      <c r="H90" s="62"/>
      <c r="I90" s="62"/>
      <c r="J90" s="62"/>
      <c r="K90" s="62"/>
      <c r="L90" s="62"/>
      <c r="M90" s="62"/>
      <c r="N90" s="62"/>
      <c r="O90" s="62"/>
      <c r="P90" s="62"/>
      <c r="Q90" s="62"/>
      <c r="R90" s="62"/>
      <c r="S90" s="62"/>
      <c r="T90" s="62"/>
      <c r="U90" s="62"/>
      <c r="V90" s="62"/>
      <c r="W90" s="62"/>
      <c r="X90" s="62"/>
      <c r="Y90" s="62"/>
      <c r="Z90" s="62"/>
      <c r="AA90" s="62"/>
      <c r="AB90" s="62"/>
      <c r="AC90" s="62"/>
      <c r="AD90" s="62"/>
      <c r="AE90" s="62"/>
      <c r="AF90" s="62"/>
      <c r="AG90" s="62"/>
      <c r="AH90" s="62"/>
      <c r="AI90" s="62"/>
      <c r="AJ90" s="62"/>
      <c r="AK90" s="231" t="s">
        <v>475</v>
      </c>
      <c r="AL90" s="231"/>
      <c r="AM90" s="231" t="s">
        <v>475</v>
      </c>
      <c r="AN90" s="231"/>
      <c r="AO90" s="68" t="s">
        <v>475</v>
      </c>
      <c r="AP90" s="68" t="s">
        <v>475</v>
      </c>
      <c r="AQ90" s="61"/>
    </row>
    <row r="91" spans="1:45" ht="3" customHeight="1" x14ac:dyDescent="0.25">
      <c r="A91" s="55"/>
      <c r="B91" s="55"/>
      <c r="C91" s="55"/>
      <c r="D91" s="55"/>
      <c r="E91" s="55"/>
      <c r="F91" s="55"/>
      <c r="G91" s="55"/>
      <c r="H91" s="55"/>
      <c r="I91" s="55"/>
      <c r="J91" s="55"/>
      <c r="K91" s="55"/>
      <c r="L91" s="55"/>
      <c r="M91" s="55"/>
      <c r="N91" s="55"/>
      <c r="O91" s="55"/>
      <c r="P91" s="55"/>
      <c r="Q91" s="55"/>
      <c r="R91" s="55"/>
      <c r="S91" s="55"/>
      <c r="T91" s="55"/>
      <c r="U91" s="55"/>
      <c r="V91" s="55"/>
      <c r="W91" s="55"/>
      <c r="X91" s="55"/>
      <c r="Y91" s="55"/>
      <c r="Z91" s="55"/>
      <c r="AA91" s="55"/>
      <c r="AB91" s="55"/>
      <c r="AC91" s="55"/>
      <c r="AD91" s="55"/>
      <c r="AE91" s="55"/>
      <c r="AF91" s="55"/>
      <c r="AG91" s="55"/>
      <c r="AH91" s="55"/>
      <c r="AI91" s="55"/>
      <c r="AJ91" s="55"/>
      <c r="AK91" s="55"/>
      <c r="AL91" s="55"/>
      <c r="AM91" s="55"/>
      <c r="AN91" s="55"/>
      <c r="AO91" s="55"/>
      <c r="AP91" s="55"/>
      <c r="AQ91" s="55"/>
      <c r="AR91" s="55"/>
      <c r="AS91" s="57"/>
    </row>
    <row r="92" spans="1:45" ht="13.5" customHeight="1" x14ac:dyDescent="0.25">
      <c r="A92" s="56" t="s">
        <v>250</v>
      </c>
      <c r="C92" s="6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1"/>
      <c r="AD92" s="61"/>
      <c r="AE92" s="61"/>
      <c r="AF92" s="61"/>
      <c r="AG92" s="61"/>
      <c r="AH92" s="61"/>
      <c r="AI92" s="61"/>
      <c r="AJ92" s="61"/>
      <c r="AK92" s="61"/>
      <c r="AL92" s="61"/>
      <c r="AM92" s="61"/>
      <c r="AN92" s="61"/>
      <c r="AO92" s="61"/>
      <c r="AP92" s="61"/>
      <c r="AQ92" s="61"/>
      <c r="AR92" s="61"/>
      <c r="AS92" s="57"/>
    </row>
    <row r="93" spans="1:45" ht="13.5" customHeight="1" x14ac:dyDescent="0.25">
      <c r="A93" s="60" t="s">
        <v>249</v>
      </c>
      <c r="B93" s="58"/>
      <c r="C93" s="59"/>
      <c r="D93" s="58"/>
      <c r="E93" s="58"/>
      <c r="F93" s="58"/>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58"/>
      <c r="AL93" s="58"/>
      <c r="AM93" s="58"/>
      <c r="AN93" s="58"/>
      <c r="AO93" s="58"/>
      <c r="AP93" s="57"/>
      <c r="AQ93" s="57"/>
      <c r="AR93" s="57"/>
      <c r="AS93" s="57"/>
    </row>
    <row r="94" spans="1:45" ht="11.25" customHeight="1" x14ac:dyDescent="0.25">
      <c r="A94" s="60" t="s">
        <v>248</v>
      </c>
      <c r="B94" s="58"/>
      <c r="C94" s="59"/>
      <c r="D94" s="58"/>
      <c r="E94" s="58"/>
      <c r="F94" s="58"/>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58"/>
      <c r="AI94" s="58"/>
      <c r="AJ94" s="58"/>
      <c r="AK94" s="58"/>
      <c r="AL94" s="58"/>
      <c r="AM94" s="58"/>
      <c r="AN94" s="58"/>
      <c r="AO94" s="58"/>
      <c r="AP94" s="57"/>
      <c r="AQ94" s="57"/>
      <c r="AR94" s="57"/>
      <c r="AS94" s="55"/>
    </row>
    <row r="95" spans="1:45" x14ac:dyDescent="0.25">
      <c r="A95" s="60" t="s">
        <v>247</v>
      </c>
      <c r="B95" s="58"/>
      <c r="C95" s="59"/>
      <c r="D95" s="58"/>
      <c r="E95" s="58"/>
      <c r="F95" s="58"/>
      <c r="G95" s="58"/>
      <c r="H95" s="58"/>
      <c r="I95" s="58"/>
      <c r="J95" s="58"/>
      <c r="K95" s="58"/>
      <c r="L95" s="58"/>
      <c r="M95" s="58"/>
      <c r="N95" s="58"/>
      <c r="O95" s="58"/>
      <c r="P95" s="58"/>
      <c r="Q95" s="58"/>
      <c r="R95" s="58"/>
      <c r="S95" s="58"/>
      <c r="T95" s="58"/>
      <c r="U95" s="58"/>
      <c r="V95" s="58"/>
      <c r="W95" s="58"/>
      <c r="X95" s="58"/>
      <c r="Y95" s="58"/>
      <c r="Z95" s="58"/>
      <c r="AA95" s="58"/>
      <c r="AB95" s="58"/>
      <c r="AC95" s="58"/>
      <c r="AD95" s="58"/>
      <c r="AE95" s="58"/>
      <c r="AF95" s="58"/>
      <c r="AG95" s="58"/>
      <c r="AH95" s="58"/>
      <c r="AI95" s="58"/>
      <c r="AJ95" s="58"/>
      <c r="AK95" s="58"/>
      <c r="AL95" s="58"/>
      <c r="AM95" s="58"/>
      <c r="AN95" s="58"/>
      <c r="AO95" s="58"/>
      <c r="AP95" s="57"/>
      <c r="AQ95" s="57"/>
      <c r="AR95" s="57"/>
      <c r="AS95" s="55"/>
    </row>
    <row r="96" spans="1:45" x14ac:dyDescent="0.25">
      <c r="A96" s="56" t="s">
        <v>246</v>
      </c>
      <c r="C96" s="55"/>
      <c r="D96" s="55"/>
      <c r="E96" s="55"/>
      <c r="F96" s="55"/>
      <c r="G96" s="55"/>
      <c r="H96" s="55"/>
      <c r="I96" s="55"/>
      <c r="J96" s="55"/>
      <c r="K96" s="55"/>
      <c r="L96" s="55"/>
      <c r="M96" s="55"/>
      <c r="N96" s="55"/>
      <c r="O96" s="55"/>
      <c r="P96" s="55"/>
      <c r="Q96" s="55"/>
      <c r="R96" s="55"/>
      <c r="S96" s="55"/>
      <c r="T96" s="55"/>
      <c r="U96" s="55"/>
      <c r="V96" s="55"/>
      <c r="W96" s="55"/>
      <c r="X96" s="55"/>
      <c r="Y96" s="55"/>
      <c r="Z96" s="55"/>
      <c r="AA96" s="55"/>
      <c r="AB96" s="55"/>
      <c r="AC96" s="55"/>
      <c r="AD96" s="55"/>
      <c r="AE96" s="55"/>
      <c r="AF96" s="55"/>
      <c r="AG96" s="55"/>
      <c r="AH96" s="55"/>
      <c r="AI96" s="55"/>
      <c r="AJ96" s="55"/>
      <c r="AK96" s="55"/>
      <c r="AL96" s="55"/>
      <c r="AM96" s="55"/>
      <c r="AN96" s="55"/>
      <c r="AO96" s="55"/>
      <c r="AP96" s="55"/>
      <c r="AQ96" s="55"/>
      <c r="AR96" s="55"/>
    </row>
  </sheetData>
  <customSheetViews>
    <customSheetView guid="{B2156467-DABD-4AFC-BC18-E275263FEE8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78" orientation="portrait" r:id="rId1"/>
    </customSheetView>
    <customSheetView guid="{DE20B92D-B76C-4570-8CA1-DE4EE8DD082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2"/>
    </customSheetView>
    <customSheetView guid="{82706164-65D5-46C6-A482-3CEC2F6F0B86}"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3"/>
    </customSheetView>
    <customSheetView guid="{222FB211-2350-420C-BFE4-9DA8C9194F2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4"/>
    </customSheetView>
  </customSheetViews>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topLeftCell="A7" zoomScale="70" zoomScaleNormal="70" workbookViewId="0">
      <selection activeCell="A15" sqref="A15:L15"/>
    </sheetView>
  </sheetViews>
  <sheetFormatPr defaultColWidth="9" defaultRowHeight="11.25" x14ac:dyDescent="0.2"/>
  <cols>
    <col min="1" max="1" width="9" style="139"/>
    <col min="2" max="2" width="40.85546875" style="139" customWidth="1"/>
    <col min="3" max="4" width="16.5703125" style="139" customWidth="1"/>
    <col min="5" max="6" width="9" style="139" hidden="1" customWidth="1"/>
    <col min="7" max="10" width="16.5703125" style="139" customWidth="1"/>
    <col min="11" max="11" width="18" style="139" customWidth="1"/>
    <col min="12" max="12" width="27.85546875" style="139" customWidth="1"/>
    <col min="13" max="16384" width="9" style="142"/>
  </cols>
  <sheetData>
    <row r="1" spans="1:12" ht="15.95" customHeight="1" x14ac:dyDescent="0.25">
      <c r="C1" s="140" t="s">
        <v>525</v>
      </c>
      <c r="L1" s="141" t="s">
        <v>67</v>
      </c>
    </row>
    <row r="2" spans="1:12" ht="15.95" customHeight="1" x14ac:dyDescent="0.25">
      <c r="C2" s="140" t="s">
        <v>525</v>
      </c>
      <c r="L2" s="141" t="s">
        <v>9</v>
      </c>
    </row>
    <row r="3" spans="1:12" ht="15.95" customHeight="1" x14ac:dyDescent="0.25">
      <c r="C3" s="140" t="s">
        <v>525</v>
      </c>
      <c r="L3" s="141" t="s">
        <v>66</v>
      </c>
    </row>
    <row r="4" spans="1:12" ht="15.95" customHeight="1" x14ac:dyDescent="0.2"/>
    <row r="5" spans="1:12" ht="15.95" customHeight="1" x14ac:dyDescent="0.25">
      <c r="A5" s="275" t="s">
        <v>491</v>
      </c>
      <c r="B5" s="275"/>
      <c r="C5" s="275"/>
      <c r="D5" s="275"/>
      <c r="E5" s="275"/>
      <c r="F5" s="275"/>
      <c r="G5" s="275"/>
      <c r="H5" s="275"/>
      <c r="I5" s="275"/>
      <c r="J5" s="275"/>
      <c r="K5" s="275"/>
      <c r="L5" s="275"/>
    </row>
    <row r="6" spans="1:12" ht="15.95" customHeight="1" x14ac:dyDescent="0.2"/>
    <row r="7" spans="1:12" ht="18.95" customHeight="1" x14ac:dyDescent="0.3">
      <c r="A7" s="276" t="s">
        <v>526</v>
      </c>
      <c r="B7" s="276"/>
      <c r="C7" s="276"/>
      <c r="D7" s="276"/>
      <c r="E7" s="276"/>
      <c r="F7" s="276"/>
      <c r="G7" s="276"/>
      <c r="H7" s="276"/>
      <c r="I7" s="276"/>
      <c r="J7" s="276"/>
      <c r="K7" s="276"/>
      <c r="L7" s="276"/>
    </row>
    <row r="8" spans="1:12" ht="15.95" customHeight="1" x14ac:dyDescent="0.2"/>
    <row r="9" spans="1:12" ht="15.95" customHeight="1" x14ac:dyDescent="0.25">
      <c r="A9" s="275" t="s">
        <v>527</v>
      </c>
      <c r="B9" s="275"/>
      <c r="C9" s="275"/>
      <c r="D9" s="275"/>
      <c r="E9" s="275"/>
      <c r="F9" s="275"/>
      <c r="G9" s="275"/>
      <c r="H9" s="275"/>
      <c r="I9" s="275"/>
      <c r="J9" s="275"/>
      <c r="K9" s="275"/>
      <c r="L9" s="275"/>
    </row>
    <row r="10" spans="1:12" ht="15.95" customHeight="1" x14ac:dyDescent="0.25">
      <c r="A10" s="277" t="s">
        <v>7</v>
      </c>
      <c r="B10" s="277"/>
      <c r="C10" s="277"/>
      <c r="D10" s="277"/>
      <c r="E10" s="277"/>
      <c r="F10" s="277"/>
      <c r="G10" s="277"/>
      <c r="H10" s="277"/>
      <c r="I10" s="277"/>
      <c r="J10" s="277"/>
      <c r="K10" s="277"/>
      <c r="L10" s="277"/>
    </row>
    <row r="11" spans="1:12" ht="15.95" customHeight="1" x14ac:dyDescent="0.2"/>
    <row r="12" spans="1:12" ht="15.95" customHeight="1" x14ac:dyDescent="0.25">
      <c r="A12" s="275" t="s">
        <v>489</v>
      </c>
      <c r="B12" s="275"/>
      <c r="C12" s="275"/>
      <c r="D12" s="275"/>
      <c r="E12" s="275"/>
      <c r="F12" s="275"/>
      <c r="G12" s="275"/>
      <c r="H12" s="275"/>
      <c r="I12" s="275"/>
      <c r="J12" s="275"/>
      <c r="K12" s="275"/>
      <c r="L12" s="275"/>
    </row>
    <row r="13" spans="1:12" ht="15.95" customHeight="1" x14ac:dyDescent="0.25">
      <c r="A13" s="277" t="s">
        <v>6</v>
      </c>
      <c r="B13" s="277"/>
      <c r="C13" s="277"/>
      <c r="D13" s="277"/>
      <c r="E13" s="277"/>
      <c r="F13" s="277"/>
      <c r="G13" s="277"/>
      <c r="H13" s="277"/>
      <c r="I13" s="277"/>
      <c r="J13" s="277"/>
      <c r="K13" s="277"/>
      <c r="L13" s="277"/>
    </row>
    <row r="14" spans="1:12" ht="15.95" customHeight="1" x14ac:dyDescent="0.2"/>
    <row r="15" spans="1:12" ht="15.95" customHeight="1" x14ac:dyDescent="0.25">
      <c r="A15" s="278" t="s">
        <v>561</v>
      </c>
      <c r="B15" s="278"/>
      <c r="C15" s="278"/>
      <c r="D15" s="278"/>
      <c r="E15" s="278"/>
      <c r="F15" s="278"/>
      <c r="G15" s="278"/>
      <c r="H15" s="278"/>
      <c r="I15" s="278"/>
      <c r="J15" s="278"/>
      <c r="K15" s="278"/>
      <c r="L15" s="278"/>
    </row>
    <row r="16" spans="1:12" ht="15.95" customHeight="1" x14ac:dyDescent="0.25">
      <c r="A16" s="277" t="s">
        <v>5</v>
      </c>
      <c r="B16" s="277"/>
      <c r="C16" s="277"/>
      <c r="D16" s="277"/>
      <c r="E16" s="277"/>
      <c r="F16" s="277"/>
      <c r="G16" s="277"/>
      <c r="H16" s="277"/>
      <c r="I16" s="277"/>
      <c r="J16" s="277"/>
      <c r="K16" s="277"/>
      <c r="L16" s="277"/>
    </row>
    <row r="17" spans="1:12" ht="15.95" customHeight="1" x14ac:dyDescent="0.2"/>
    <row r="18" spans="1:12" ht="15.95" customHeight="1" x14ac:dyDescent="0.2"/>
    <row r="19" spans="1:12" ht="18.95" customHeight="1" x14ac:dyDescent="0.3">
      <c r="A19" s="279" t="s">
        <v>550</v>
      </c>
      <c r="B19" s="279"/>
      <c r="C19" s="279"/>
      <c r="D19" s="279"/>
      <c r="E19" s="279"/>
      <c r="F19" s="279"/>
      <c r="G19" s="279"/>
      <c r="H19" s="279"/>
      <c r="I19" s="279"/>
      <c r="J19" s="279"/>
      <c r="K19" s="279"/>
      <c r="L19" s="279"/>
    </row>
    <row r="20" spans="1:12" ht="11.1" customHeight="1" x14ac:dyDescent="0.2"/>
    <row r="21" spans="1:12" ht="15.95" customHeight="1" x14ac:dyDescent="0.2">
      <c r="A21" s="271" t="s">
        <v>215</v>
      </c>
      <c r="B21" s="271" t="s">
        <v>551</v>
      </c>
      <c r="C21" s="274" t="s">
        <v>375</v>
      </c>
      <c r="D21" s="274"/>
      <c r="E21" s="274"/>
      <c r="F21" s="274"/>
      <c r="G21" s="274"/>
      <c r="H21" s="274"/>
      <c r="I21" s="271" t="s">
        <v>214</v>
      </c>
      <c r="J21" s="271" t="s">
        <v>377</v>
      </c>
      <c r="K21" s="271" t="s">
        <v>213</v>
      </c>
      <c r="L21" s="271" t="s">
        <v>376</v>
      </c>
    </row>
    <row r="22" spans="1:12" ht="33" customHeight="1" x14ac:dyDescent="0.2">
      <c r="A22" s="272"/>
      <c r="B22" s="272"/>
      <c r="C22" s="274" t="s">
        <v>1</v>
      </c>
      <c r="D22" s="274"/>
      <c r="E22" s="172"/>
      <c r="F22" s="172"/>
      <c r="G22" s="274" t="s">
        <v>179</v>
      </c>
      <c r="H22" s="274"/>
      <c r="I22" s="272"/>
      <c r="J22" s="272"/>
      <c r="K22" s="272"/>
      <c r="L22" s="272"/>
    </row>
    <row r="23" spans="1:12" ht="33" customHeight="1" x14ac:dyDescent="0.2">
      <c r="A23" s="273"/>
      <c r="B23" s="273"/>
      <c r="C23" s="172" t="s">
        <v>212</v>
      </c>
      <c r="D23" s="172" t="s">
        <v>211</v>
      </c>
      <c r="E23" s="172" t="s">
        <v>212</v>
      </c>
      <c r="F23" s="172" t="s">
        <v>211</v>
      </c>
      <c r="G23" s="172" t="s">
        <v>212</v>
      </c>
      <c r="H23" s="172" t="s">
        <v>211</v>
      </c>
      <c r="I23" s="273"/>
      <c r="J23" s="273"/>
      <c r="K23" s="273"/>
      <c r="L23" s="273"/>
    </row>
    <row r="24" spans="1:12" ht="15.95" customHeight="1" x14ac:dyDescent="0.25">
      <c r="A24" s="173" t="s">
        <v>63</v>
      </c>
      <c r="B24" s="174" t="s">
        <v>62</v>
      </c>
      <c r="C24" s="174" t="s">
        <v>61</v>
      </c>
      <c r="D24" s="174" t="s">
        <v>60</v>
      </c>
      <c r="E24" s="174" t="s">
        <v>58</v>
      </c>
      <c r="F24" s="174" t="s">
        <v>57</v>
      </c>
      <c r="G24" s="174" t="s">
        <v>55</v>
      </c>
      <c r="H24" s="174" t="s">
        <v>53</v>
      </c>
      <c r="I24" s="174" t="s">
        <v>71</v>
      </c>
      <c r="J24" s="174" t="s">
        <v>69</v>
      </c>
      <c r="K24" s="174" t="s">
        <v>68</v>
      </c>
      <c r="L24" s="174" t="s">
        <v>426</v>
      </c>
    </row>
    <row r="25" spans="1:12" s="177" customFormat="1" ht="15.95" customHeight="1" x14ac:dyDescent="0.25">
      <c r="A25" s="173" t="s">
        <v>63</v>
      </c>
      <c r="B25" s="173" t="s">
        <v>210</v>
      </c>
      <c r="C25" s="175" t="s">
        <v>475</v>
      </c>
      <c r="D25" s="175" t="s">
        <v>475</v>
      </c>
      <c r="E25" s="176" t="s">
        <v>475</v>
      </c>
      <c r="F25" s="176" t="s">
        <v>475</v>
      </c>
      <c r="G25" s="176" t="s">
        <v>475</v>
      </c>
      <c r="H25" s="176" t="s">
        <v>475</v>
      </c>
      <c r="I25" s="176" t="s">
        <v>516</v>
      </c>
      <c r="J25" s="176" t="s">
        <v>516</v>
      </c>
      <c r="K25" s="176" t="s">
        <v>475</v>
      </c>
      <c r="L25" s="176" t="s">
        <v>475</v>
      </c>
    </row>
    <row r="26" spans="1:12" ht="15.95" customHeight="1" x14ac:dyDescent="0.25">
      <c r="A26" s="173" t="s">
        <v>209</v>
      </c>
      <c r="B26" s="174" t="s">
        <v>382</v>
      </c>
      <c r="C26" s="119" t="s">
        <v>552</v>
      </c>
      <c r="D26" s="119" t="s">
        <v>552</v>
      </c>
      <c r="E26" s="172" t="s">
        <v>475</v>
      </c>
      <c r="F26" s="172" t="s">
        <v>475</v>
      </c>
      <c r="G26" s="172" t="s">
        <v>475</v>
      </c>
      <c r="H26" s="172" t="s">
        <v>475</v>
      </c>
      <c r="I26" s="172" t="s">
        <v>516</v>
      </c>
      <c r="J26" s="172" t="s">
        <v>516</v>
      </c>
      <c r="K26" s="172" t="s">
        <v>475</v>
      </c>
      <c r="L26" s="172" t="s">
        <v>475</v>
      </c>
    </row>
    <row r="27" spans="1:12" ht="33" customHeight="1" x14ac:dyDescent="0.25">
      <c r="A27" s="173" t="s">
        <v>208</v>
      </c>
      <c r="B27" s="174" t="s">
        <v>384</v>
      </c>
      <c r="C27" s="119" t="s">
        <v>552</v>
      </c>
      <c r="D27" s="119" t="s">
        <v>552</v>
      </c>
      <c r="E27" s="172" t="s">
        <v>475</v>
      </c>
      <c r="F27" s="172" t="s">
        <v>475</v>
      </c>
      <c r="G27" s="172" t="s">
        <v>475</v>
      </c>
      <c r="H27" s="172" t="s">
        <v>475</v>
      </c>
      <c r="I27" s="172" t="s">
        <v>516</v>
      </c>
      <c r="J27" s="172" t="s">
        <v>516</v>
      </c>
      <c r="K27" s="172" t="s">
        <v>475</v>
      </c>
      <c r="L27" s="172" t="s">
        <v>475</v>
      </c>
    </row>
    <row r="28" spans="1:12" ht="51" customHeight="1" x14ac:dyDescent="0.25">
      <c r="A28" s="173" t="s">
        <v>383</v>
      </c>
      <c r="B28" s="174" t="s">
        <v>388</v>
      </c>
      <c r="C28" s="119" t="s">
        <v>552</v>
      </c>
      <c r="D28" s="119" t="s">
        <v>552</v>
      </c>
      <c r="E28" s="172" t="s">
        <v>475</v>
      </c>
      <c r="F28" s="172" t="s">
        <v>475</v>
      </c>
      <c r="G28" s="172" t="s">
        <v>475</v>
      </c>
      <c r="H28" s="172" t="s">
        <v>475</v>
      </c>
      <c r="I28" s="172" t="s">
        <v>516</v>
      </c>
      <c r="J28" s="172" t="s">
        <v>516</v>
      </c>
      <c r="K28" s="172" t="s">
        <v>475</v>
      </c>
      <c r="L28" s="172" t="s">
        <v>475</v>
      </c>
    </row>
    <row r="29" spans="1:12" ht="33" customHeight="1" x14ac:dyDescent="0.25">
      <c r="A29" s="173" t="s">
        <v>207</v>
      </c>
      <c r="B29" s="174" t="s">
        <v>387</v>
      </c>
      <c r="C29" s="119" t="s">
        <v>552</v>
      </c>
      <c r="D29" s="119" t="s">
        <v>552</v>
      </c>
      <c r="E29" s="172" t="s">
        <v>475</v>
      </c>
      <c r="F29" s="172" t="s">
        <v>475</v>
      </c>
      <c r="G29" s="172" t="s">
        <v>475</v>
      </c>
      <c r="H29" s="172" t="s">
        <v>475</v>
      </c>
      <c r="I29" s="172" t="s">
        <v>516</v>
      </c>
      <c r="J29" s="172" t="s">
        <v>516</v>
      </c>
      <c r="K29" s="172" t="s">
        <v>475</v>
      </c>
      <c r="L29" s="172" t="s">
        <v>475</v>
      </c>
    </row>
    <row r="30" spans="1:12" ht="33" customHeight="1" x14ac:dyDescent="0.25">
      <c r="A30" s="173" t="s">
        <v>206</v>
      </c>
      <c r="B30" s="174" t="s">
        <v>389</v>
      </c>
      <c r="C30" s="119" t="s">
        <v>552</v>
      </c>
      <c r="D30" s="119" t="s">
        <v>552</v>
      </c>
      <c r="E30" s="172" t="s">
        <v>475</v>
      </c>
      <c r="F30" s="172" t="s">
        <v>475</v>
      </c>
      <c r="G30" s="172" t="s">
        <v>475</v>
      </c>
      <c r="H30" s="172" t="s">
        <v>475</v>
      </c>
      <c r="I30" s="172" t="s">
        <v>516</v>
      </c>
      <c r="J30" s="172" t="s">
        <v>516</v>
      </c>
      <c r="K30" s="172" t="s">
        <v>475</v>
      </c>
      <c r="L30" s="172" t="s">
        <v>475</v>
      </c>
    </row>
    <row r="31" spans="1:12" ht="51" customHeight="1" x14ac:dyDescent="0.25">
      <c r="A31" s="173" t="s">
        <v>205</v>
      </c>
      <c r="B31" s="174" t="s">
        <v>385</v>
      </c>
      <c r="C31" s="178" t="s">
        <v>570</v>
      </c>
      <c r="D31" s="178" t="str">
        <f>C31</f>
        <v>11.09.2023</v>
      </c>
      <c r="E31" s="172" t="s">
        <v>475</v>
      </c>
      <c r="F31" s="172" t="s">
        <v>475</v>
      </c>
      <c r="G31" s="172" t="s">
        <v>475</v>
      </c>
      <c r="H31" s="172" t="s">
        <v>475</v>
      </c>
      <c r="I31" s="172" t="s">
        <v>516</v>
      </c>
      <c r="J31" s="172" t="s">
        <v>516</v>
      </c>
      <c r="K31" s="172" t="s">
        <v>475</v>
      </c>
      <c r="L31" s="172" t="s">
        <v>475</v>
      </c>
    </row>
    <row r="32" spans="1:12" ht="51" customHeight="1" x14ac:dyDescent="0.25">
      <c r="A32" s="173" t="s">
        <v>203</v>
      </c>
      <c r="B32" s="174" t="s">
        <v>390</v>
      </c>
      <c r="C32" s="178">
        <v>45264</v>
      </c>
      <c r="D32" s="178">
        <f>C32</f>
        <v>45264</v>
      </c>
      <c r="E32" s="172" t="s">
        <v>475</v>
      </c>
      <c r="F32" s="172" t="s">
        <v>475</v>
      </c>
      <c r="G32" s="172" t="s">
        <v>475</v>
      </c>
      <c r="H32" s="172" t="s">
        <v>475</v>
      </c>
      <c r="I32" s="172" t="s">
        <v>516</v>
      </c>
      <c r="J32" s="172" t="s">
        <v>516</v>
      </c>
      <c r="K32" s="172" t="s">
        <v>475</v>
      </c>
      <c r="L32" s="172" t="s">
        <v>475</v>
      </c>
    </row>
    <row r="33" spans="1:12" ht="33" customHeight="1" x14ac:dyDescent="0.25">
      <c r="A33" s="173" t="s">
        <v>401</v>
      </c>
      <c r="B33" s="174" t="s">
        <v>320</v>
      </c>
      <c r="C33" s="119" t="s">
        <v>552</v>
      </c>
      <c r="D33" s="119" t="s">
        <v>552</v>
      </c>
      <c r="E33" s="172" t="s">
        <v>475</v>
      </c>
      <c r="F33" s="172" t="s">
        <v>475</v>
      </c>
      <c r="G33" s="172" t="s">
        <v>475</v>
      </c>
      <c r="H33" s="172" t="s">
        <v>475</v>
      </c>
      <c r="I33" s="172" t="s">
        <v>516</v>
      </c>
      <c r="J33" s="172" t="s">
        <v>516</v>
      </c>
      <c r="K33" s="172" t="s">
        <v>475</v>
      </c>
      <c r="L33" s="172" t="s">
        <v>475</v>
      </c>
    </row>
    <row r="34" spans="1:12" ht="51" customHeight="1" x14ac:dyDescent="0.25">
      <c r="A34" s="173" t="s">
        <v>402</v>
      </c>
      <c r="B34" s="174" t="s">
        <v>394</v>
      </c>
      <c r="C34" s="119" t="s">
        <v>552</v>
      </c>
      <c r="D34" s="119" t="s">
        <v>552</v>
      </c>
      <c r="E34" s="172" t="s">
        <v>475</v>
      </c>
      <c r="F34" s="172" t="s">
        <v>475</v>
      </c>
      <c r="G34" s="172" t="s">
        <v>475</v>
      </c>
      <c r="H34" s="172" t="s">
        <v>475</v>
      </c>
      <c r="I34" s="172" t="s">
        <v>516</v>
      </c>
      <c r="J34" s="172" t="s">
        <v>516</v>
      </c>
      <c r="K34" s="172" t="s">
        <v>475</v>
      </c>
      <c r="L34" s="172" t="s">
        <v>475</v>
      </c>
    </row>
    <row r="35" spans="1:12" ht="15.95" customHeight="1" x14ac:dyDescent="0.25">
      <c r="A35" s="173" t="s">
        <v>403</v>
      </c>
      <c r="B35" s="174" t="s">
        <v>204</v>
      </c>
      <c r="C35" s="178" t="s">
        <v>560</v>
      </c>
      <c r="D35" s="178" t="str">
        <f>C35</f>
        <v>15.05.2025</v>
      </c>
      <c r="E35" s="172" t="s">
        <v>475</v>
      </c>
      <c r="F35" s="172" t="s">
        <v>475</v>
      </c>
      <c r="G35" s="172" t="s">
        <v>475</v>
      </c>
      <c r="H35" s="172" t="s">
        <v>475</v>
      </c>
      <c r="I35" s="172" t="s">
        <v>516</v>
      </c>
      <c r="J35" s="172" t="s">
        <v>516</v>
      </c>
      <c r="K35" s="172" t="s">
        <v>475</v>
      </c>
      <c r="L35" s="172" t="s">
        <v>475</v>
      </c>
    </row>
    <row r="36" spans="1:12" ht="33" customHeight="1" x14ac:dyDescent="0.25">
      <c r="A36" s="173" t="s">
        <v>404</v>
      </c>
      <c r="B36" s="174" t="s">
        <v>386</v>
      </c>
      <c r="C36" s="119" t="s">
        <v>552</v>
      </c>
      <c r="D36" s="119" t="s">
        <v>552</v>
      </c>
      <c r="E36" s="172" t="s">
        <v>475</v>
      </c>
      <c r="F36" s="172" t="s">
        <v>475</v>
      </c>
      <c r="G36" s="172" t="s">
        <v>475</v>
      </c>
      <c r="H36" s="172" t="s">
        <v>475</v>
      </c>
      <c r="I36" s="172" t="s">
        <v>516</v>
      </c>
      <c r="J36" s="172" t="s">
        <v>516</v>
      </c>
      <c r="K36" s="172" t="s">
        <v>475</v>
      </c>
      <c r="L36" s="172" t="s">
        <v>475</v>
      </c>
    </row>
    <row r="37" spans="1:12" ht="61.5" customHeight="1" x14ac:dyDescent="0.25">
      <c r="A37" s="173" t="s">
        <v>405</v>
      </c>
      <c r="B37" s="174" t="s">
        <v>202</v>
      </c>
      <c r="C37" s="119" t="s">
        <v>553</v>
      </c>
      <c r="D37" s="119" t="s">
        <v>553</v>
      </c>
      <c r="E37" s="172" t="s">
        <v>475</v>
      </c>
      <c r="F37" s="172" t="s">
        <v>475</v>
      </c>
      <c r="G37" s="172" t="s">
        <v>475</v>
      </c>
      <c r="H37" s="172" t="s">
        <v>475</v>
      </c>
      <c r="I37" s="172" t="s">
        <v>516</v>
      </c>
      <c r="J37" s="172" t="s">
        <v>516</v>
      </c>
      <c r="K37" s="172" t="s">
        <v>475</v>
      </c>
      <c r="L37" s="172" t="s">
        <v>475</v>
      </c>
    </row>
    <row r="38" spans="1:12" s="177" customFormat="1" ht="15.95" customHeight="1" x14ac:dyDescent="0.25">
      <c r="A38" s="173" t="s">
        <v>554</v>
      </c>
      <c r="B38" s="173" t="s">
        <v>201</v>
      </c>
      <c r="C38" s="175" t="s">
        <v>475</v>
      </c>
      <c r="D38" s="175" t="s">
        <v>475</v>
      </c>
      <c r="E38" s="176" t="s">
        <v>475</v>
      </c>
      <c r="F38" s="176" t="s">
        <v>475</v>
      </c>
      <c r="G38" s="176" t="s">
        <v>475</v>
      </c>
      <c r="H38" s="176" t="s">
        <v>475</v>
      </c>
      <c r="I38" s="176" t="s">
        <v>516</v>
      </c>
      <c r="J38" s="176" t="s">
        <v>516</v>
      </c>
      <c r="K38" s="176" t="s">
        <v>475</v>
      </c>
      <c r="L38" s="176" t="s">
        <v>475</v>
      </c>
    </row>
    <row r="39" spans="1:12" ht="68.099999999999994" customHeight="1" x14ac:dyDescent="0.25">
      <c r="A39" s="173" t="s">
        <v>62</v>
      </c>
      <c r="B39" s="174" t="s">
        <v>391</v>
      </c>
      <c r="C39" s="178" t="s">
        <v>571</v>
      </c>
      <c r="D39" s="178" t="str">
        <f>C39</f>
        <v>12.09.2025</v>
      </c>
      <c r="E39" s="172" t="s">
        <v>475</v>
      </c>
      <c r="F39" s="172" t="s">
        <v>475</v>
      </c>
      <c r="G39" s="172" t="s">
        <v>475</v>
      </c>
      <c r="H39" s="172" t="s">
        <v>475</v>
      </c>
      <c r="I39" s="172" t="s">
        <v>516</v>
      </c>
      <c r="J39" s="172" t="s">
        <v>516</v>
      </c>
      <c r="K39" s="172" t="s">
        <v>475</v>
      </c>
      <c r="L39" s="172" t="s">
        <v>475</v>
      </c>
    </row>
    <row r="40" spans="1:12" ht="102.95" customHeight="1" x14ac:dyDescent="0.25">
      <c r="A40" s="173" t="s">
        <v>200</v>
      </c>
      <c r="B40" s="174" t="s">
        <v>393</v>
      </c>
      <c r="C40" s="119" t="s">
        <v>555</v>
      </c>
      <c r="D40" s="119" t="s">
        <v>555</v>
      </c>
      <c r="E40" s="172" t="s">
        <v>475</v>
      </c>
      <c r="F40" s="172" t="s">
        <v>475</v>
      </c>
      <c r="G40" s="172" t="s">
        <v>475</v>
      </c>
      <c r="H40" s="172" t="s">
        <v>475</v>
      </c>
      <c r="I40" s="172" t="s">
        <v>516</v>
      </c>
      <c r="J40" s="172" t="s">
        <v>516</v>
      </c>
      <c r="K40" s="172" t="s">
        <v>475</v>
      </c>
      <c r="L40" s="172" t="s">
        <v>475</v>
      </c>
    </row>
    <row r="41" spans="1:12" s="177" customFormat="1" ht="33" customHeight="1" x14ac:dyDescent="0.25">
      <c r="A41" s="173" t="s">
        <v>199</v>
      </c>
      <c r="B41" s="173" t="s">
        <v>471</v>
      </c>
      <c r="C41" s="175" t="s">
        <v>475</v>
      </c>
      <c r="D41" s="175" t="s">
        <v>475</v>
      </c>
      <c r="E41" s="176" t="s">
        <v>475</v>
      </c>
      <c r="F41" s="176" t="s">
        <v>475</v>
      </c>
      <c r="G41" s="176" t="s">
        <v>475</v>
      </c>
      <c r="H41" s="176" t="s">
        <v>475</v>
      </c>
      <c r="I41" s="176" t="s">
        <v>516</v>
      </c>
      <c r="J41" s="176" t="s">
        <v>516</v>
      </c>
      <c r="K41" s="176" t="s">
        <v>475</v>
      </c>
      <c r="L41" s="176" t="s">
        <v>475</v>
      </c>
    </row>
    <row r="42" spans="1:12" ht="51" customHeight="1" x14ac:dyDescent="0.25">
      <c r="A42" s="173" t="s">
        <v>61</v>
      </c>
      <c r="B42" s="174" t="s">
        <v>392</v>
      </c>
      <c r="C42" s="178">
        <f>C39+1</f>
        <v>45913</v>
      </c>
      <c r="D42" s="178">
        <f>C42+20</f>
        <v>45933</v>
      </c>
      <c r="E42" s="172" t="s">
        <v>475</v>
      </c>
      <c r="F42" s="172" t="s">
        <v>475</v>
      </c>
      <c r="G42" s="172" t="s">
        <v>475</v>
      </c>
      <c r="H42" s="172" t="s">
        <v>475</v>
      </c>
      <c r="I42" s="172" t="s">
        <v>516</v>
      </c>
      <c r="J42" s="172" t="s">
        <v>516</v>
      </c>
      <c r="K42" s="172" t="s">
        <v>475</v>
      </c>
      <c r="L42" s="172" t="s">
        <v>475</v>
      </c>
    </row>
    <row r="43" spans="1:12" ht="57" customHeight="1" x14ac:dyDescent="0.25">
      <c r="A43" s="173" t="s">
        <v>198</v>
      </c>
      <c r="B43" s="174" t="s">
        <v>196</v>
      </c>
      <c r="C43" s="119" t="s">
        <v>555</v>
      </c>
      <c r="D43" s="119" t="s">
        <v>555</v>
      </c>
      <c r="E43" s="172" t="s">
        <v>475</v>
      </c>
      <c r="F43" s="172" t="s">
        <v>475</v>
      </c>
      <c r="G43" s="172" t="s">
        <v>475</v>
      </c>
      <c r="H43" s="172" t="s">
        <v>475</v>
      </c>
      <c r="I43" s="172" t="s">
        <v>516</v>
      </c>
      <c r="J43" s="172" t="s">
        <v>516</v>
      </c>
      <c r="K43" s="172" t="s">
        <v>475</v>
      </c>
      <c r="L43" s="172" t="s">
        <v>475</v>
      </c>
    </row>
    <row r="44" spans="1:12" ht="15.95" customHeight="1" x14ac:dyDescent="0.25">
      <c r="A44" s="173" t="s">
        <v>197</v>
      </c>
      <c r="B44" s="174" t="s">
        <v>194</v>
      </c>
      <c r="C44" s="178">
        <f>D42</f>
        <v>45933</v>
      </c>
      <c r="D44" s="178">
        <f>C47-1</f>
        <v>45982</v>
      </c>
      <c r="E44" s="172" t="s">
        <v>475</v>
      </c>
      <c r="F44" s="172" t="s">
        <v>475</v>
      </c>
      <c r="G44" s="172" t="s">
        <v>475</v>
      </c>
      <c r="H44" s="172" t="s">
        <v>475</v>
      </c>
      <c r="I44" s="172" t="s">
        <v>516</v>
      </c>
      <c r="J44" s="172" t="s">
        <v>516</v>
      </c>
      <c r="K44" s="172" t="s">
        <v>475</v>
      </c>
      <c r="L44" s="172" t="s">
        <v>475</v>
      </c>
    </row>
    <row r="45" spans="1:12" ht="68.099999999999994" customHeight="1" x14ac:dyDescent="0.25">
      <c r="A45" s="173" t="s">
        <v>195</v>
      </c>
      <c r="B45" s="174" t="s">
        <v>397</v>
      </c>
      <c r="C45" s="119" t="s">
        <v>552</v>
      </c>
      <c r="D45" s="119" t="s">
        <v>552</v>
      </c>
      <c r="E45" s="172" t="s">
        <v>475</v>
      </c>
      <c r="F45" s="172" t="s">
        <v>475</v>
      </c>
      <c r="G45" s="172" t="s">
        <v>475</v>
      </c>
      <c r="H45" s="172" t="s">
        <v>475</v>
      </c>
      <c r="I45" s="172" t="s">
        <v>516</v>
      </c>
      <c r="J45" s="172" t="s">
        <v>516</v>
      </c>
      <c r="K45" s="172" t="s">
        <v>475</v>
      </c>
      <c r="L45" s="172" t="s">
        <v>475</v>
      </c>
    </row>
    <row r="46" spans="1:12" ht="155.1" customHeight="1" x14ac:dyDescent="0.25">
      <c r="A46" s="173" t="s">
        <v>193</v>
      </c>
      <c r="B46" s="174" t="s">
        <v>395</v>
      </c>
      <c r="C46" s="119" t="s">
        <v>552</v>
      </c>
      <c r="D46" s="119" t="s">
        <v>552</v>
      </c>
      <c r="E46" s="172" t="s">
        <v>475</v>
      </c>
      <c r="F46" s="172" t="s">
        <v>475</v>
      </c>
      <c r="G46" s="172" t="s">
        <v>475</v>
      </c>
      <c r="H46" s="172" t="s">
        <v>475</v>
      </c>
      <c r="I46" s="172" t="s">
        <v>516</v>
      </c>
      <c r="J46" s="172" t="s">
        <v>516</v>
      </c>
      <c r="K46" s="172" t="s">
        <v>475</v>
      </c>
      <c r="L46" s="172" t="s">
        <v>475</v>
      </c>
    </row>
    <row r="47" spans="1:12" ht="15.95" customHeight="1" x14ac:dyDescent="0.25">
      <c r="A47" s="173" t="s">
        <v>191</v>
      </c>
      <c r="B47" s="174" t="s">
        <v>192</v>
      </c>
      <c r="C47" s="178">
        <v>45983</v>
      </c>
      <c r="D47" s="178">
        <v>45991</v>
      </c>
      <c r="E47" s="172" t="s">
        <v>475</v>
      </c>
      <c r="F47" s="172" t="s">
        <v>475</v>
      </c>
      <c r="G47" s="172" t="s">
        <v>475</v>
      </c>
      <c r="H47" s="172" t="s">
        <v>475</v>
      </c>
      <c r="I47" s="172" t="s">
        <v>516</v>
      </c>
      <c r="J47" s="172" t="s">
        <v>516</v>
      </c>
      <c r="K47" s="172" t="s">
        <v>475</v>
      </c>
      <c r="L47" s="172" t="s">
        <v>475</v>
      </c>
    </row>
    <row r="48" spans="1:12" s="177" customFormat="1" ht="15.95" customHeight="1" x14ac:dyDescent="0.25">
      <c r="A48" s="173" t="s">
        <v>556</v>
      </c>
      <c r="B48" s="173" t="s">
        <v>190</v>
      </c>
      <c r="C48" s="175" t="s">
        <v>475</v>
      </c>
      <c r="D48" s="175" t="s">
        <v>475</v>
      </c>
      <c r="E48" s="176" t="s">
        <v>475</v>
      </c>
      <c r="F48" s="176" t="s">
        <v>475</v>
      </c>
      <c r="G48" s="176" t="s">
        <v>475</v>
      </c>
      <c r="H48" s="176" t="s">
        <v>475</v>
      </c>
      <c r="I48" s="176" t="s">
        <v>516</v>
      </c>
      <c r="J48" s="176" t="s">
        <v>516</v>
      </c>
      <c r="K48" s="176" t="s">
        <v>475</v>
      </c>
      <c r="L48" s="176" t="s">
        <v>475</v>
      </c>
    </row>
    <row r="49" spans="1:12" ht="33" customHeight="1" x14ac:dyDescent="0.25">
      <c r="A49" s="173" t="s">
        <v>60</v>
      </c>
      <c r="B49" s="174" t="s">
        <v>557</v>
      </c>
      <c r="C49" s="178">
        <v>46006</v>
      </c>
      <c r="D49" s="178">
        <v>46011</v>
      </c>
      <c r="E49" s="172" t="s">
        <v>475</v>
      </c>
      <c r="F49" s="172" t="s">
        <v>475</v>
      </c>
      <c r="G49" s="172" t="s">
        <v>475</v>
      </c>
      <c r="H49" s="172" t="s">
        <v>475</v>
      </c>
      <c r="I49" s="172" t="s">
        <v>516</v>
      </c>
      <c r="J49" s="172" t="s">
        <v>516</v>
      </c>
      <c r="K49" s="172" t="s">
        <v>475</v>
      </c>
      <c r="L49" s="172" t="s">
        <v>475</v>
      </c>
    </row>
    <row r="50" spans="1:12" ht="86.1" customHeight="1" x14ac:dyDescent="0.25">
      <c r="A50" s="173" t="s">
        <v>189</v>
      </c>
      <c r="B50" s="174" t="s">
        <v>396</v>
      </c>
      <c r="C50" s="178">
        <v>46018</v>
      </c>
      <c r="D50" s="178">
        <v>46018</v>
      </c>
      <c r="E50" s="172" t="s">
        <v>475</v>
      </c>
      <c r="F50" s="172" t="s">
        <v>475</v>
      </c>
      <c r="G50" s="172" t="s">
        <v>475</v>
      </c>
      <c r="H50" s="172" t="s">
        <v>475</v>
      </c>
      <c r="I50" s="172" t="s">
        <v>516</v>
      </c>
      <c r="J50" s="172" t="s">
        <v>516</v>
      </c>
      <c r="K50" s="172" t="s">
        <v>475</v>
      </c>
      <c r="L50" s="172" t="s">
        <v>475</v>
      </c>
    </row>
    <row r="51" spans="1:12" ht="51" customHeight="1" x14ac:dyDescent="0.25">
      <c r="A51" s="173" t="s">
        <v>188</v>
      </c>
      <c r="B51" s="174" t="s">
        <v>398</v>
      </c>
      <c r="C51" s="119" t="s">
        <v>552</v>
      </c>
      <c r="D51" s="119" t="s">
        <v>552</v>
      </c>
      <c r="E51" s="172" t="s">
        <v>475</v>
      </c>
      <c r="F51" s="172" t="s">
        <v>475</v>
      </c>
      <c r="G51" s="172" t="s">
        <v>475</v>
      </c>
      <c r="H51" s="172" t="s">
        <v>475</v>
      </c>
      <c r="I51" s="172" t="s">
        <v>516</v>
      </c>
      <c r="J51" s="172" t="s">
        <v>516</v>
      </c>
      <c r="K51" s="172" t="s">
        <v>475</v>
      </c>
      <c r="L51" s="172" t="s">
        <v>475</v>
      </c>
    </row>
    <row r="52" spans="1:12" ht="51" customHeight="1" x14ac:dyDescent="0.25">
      <c r="A52" s="173" t="s">
        <v>186</v>
      </c>
      <c r="B52" s="174" t="s">
        <v>187</v>
      </c>
      <c r="C52" s="119" t="s">
        <v>552</v>
      </c>
      <c r="D52" s="119" t="s">
        <v>552</v>
      </c>
      <c r="E52" s="172" t="s">
        <v>475</v>
      </c>
      <c r="F52" s="172" t="s">
        <v>475</v>
      </c>
      <c r="G52" s="172" t="s">
        <v>475</v>
      </c>
      <c r="H52" s="172" t="s">
        <v>475</v>
      </c>
      <c r="I52" s="172" t="s">
        <v>516</v>
      </c>
      <c r="J52" s="172" t="s">
        <v>516</v>
      </c>
      <c r="K52" s="172" t="s">
        <v>475</v>
      </c>
      <c r="L52" s="172" t="s">
        <v>475</v>
      </c>
    </row>
    <row r="53" spans="1:12" ht="33" customHeight="1" x14ac:dyDescent="0.25">
      <c r="A53" s="173" t="s">
        <v>185</v>
      </c>
      <c r="B53" s="174" t="s">
        <v>399</v>
      </c>
      <c r="C53" s="178">
        <v>46022</v>
      </c>
      <c r="D53" s="178">
        <v>46022</v>
      </c>
      <c r="E53" s="172" t="s">
        <v>475</v>
      </c>
      <c r="F53" s="172" t="s">
        <v>475</v>
      </c>
      <c r="G53" s="172" t="s">
        <v>475</v>
      </c>
      <c r="H53" s="172" t="s">
        <v>475</v>
      </c>
      <c r="I53" s="172" t="s">
        <v>516</v>
      </c>
      <c r="J53" s="172" t="s">
        <v>516</v>
      </c>
      <c r="K53" s="172" t="s">
        <v>475</v>
      </c>
      <c r="L53" s="172" t="s">
        <v>475</v>
      </c>
    </row>
    <row r="54" spans="1:12" ht="33" customHeight="1" x14ac:dyDescent="0.25">
      <c r="A54" s="173" t="s">
        <v>400</v>
      </c>
      <c r="B54" s="174" t="s">
        <v>558</v>
      </c>
      <c r="C54" s="119" t="s">
        <v>552</v>
      </c>
      <c r="D54" s="119" t="s">
        <v>552</v>
      </c>
      <c r="E54" s="172" t="s">
        <v>475</v>
      </c>
      <c r="F54" s="172" t="s">
        <v>475</v>
      </c>
      <c r="G54" s="172" t="s">
        <v>475</v>
      </c>
      <c r="H54" s="172" t="s">
        <v>475</v>
      </c>
      <c r="I54" s="172" t="s">
        <v>516</v>
      </c>
      <c r="J54" s="172" t="s">
        <v>516</v>
      </c>
      <c r="K54" s="172" t="s">
        <v>475</v>
      </c>
      <c r="L54" s="172" t="s">
        <v>475</v>
      </c>
    </row>
    <row r="55" spans="1:12" ht="11.1" customHeight="1" x14ac:dyDescent="0.2"/>
  </sheetData>
  <customSheetViews>
    <customSheetView guid="{B2156467-DABD-4AFC-BC18-E275263FEE8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56" orientation="portrait" r:id="rId1"/>
    </customSheetView>
    <customSheetView guid="{DE20B92D-B76C-4570-8CA1-DE4EE8DD082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2"/>
    </customSheetView>
    <customSheetView guid="{82706164-65D5-46C6-A482-3CEC2F6F0B86}"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3"/>
    </customSheetView>
    <customSheetView guid="{222FB211-2350-420C-BFE4-9DA8C9194F2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4"/>
    </customSheetView>
  </customSheetViews>
  <mergeCells count="18">
    <mergeCell ref="A21:A23"/>
    <mergeCell ref="B21:B23"/>
    <mergeCell ref="I21:I23"/>
    <mergeCell ref="J21:J23"/>
    <mergeCell ref="C22:D22"/>
    <mergeCell ref="C21:H21"/>
    <mergeCell ref="A5:L5"/>
    <mergeCell ref="A7:L7"/>
    <mergeCell ref="A9:L9"/>
    <mergeCell ref="A10:L10"/>
    <mergeCell ref="K21:K23"/>
    <mergeCell ref="L21:L23"/>
    <mergeCell ref="G22:H22"/>
    <mergeCell ref="A12:L12"/>
    <mergeCell ref="A13:L13"/>
    <mergeCell ref="A15:L15"/>
    <mergeCell ref="A16:L16"/>
    <mergeCell ref="A19:L19"/>
  </mergeCells>
  <pageMargins left="0.70866141732283472" right="0.70866141732283472" top="0.74803149606299213" bottom="0.74803149606299213" header="0.31496062992125984" footer="0.31496062992125984"/>
  <pageSetup paperSize="8" scale="49"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2025-11-11T19:36:24Z</dcterms:modified>
</cp:coreProperties>
</file>